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/>
  <mc:AlternateContent xmlns:mc="http://schemas.openxmlformats.org/markup-compatibility/2006">
    <mc:Choice Requires="x15">
      <x15ac:absPath xmlns:x15ac="http://schemas.microsoft.com/office/spreadsheetml/2010/11/ac" url="C:\Users\trend\Desktop\"/>
    </mc:Choice>
  </mc:AlternateContent>
  <xr:revisionPtr revIDLastSave="0" documentId="13_ncr:1_{5DAA132B-9BEA-4C40-B9E6-4EF4AEE6DB1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4" sheetId="2" r:id="rId2"/>
    <sheet name="Sheet2" sheetId="3" r:id="rId3"/>
    <sheet name="Sheet3" sheetId="4" r:id="rId4"/>
  </sheets>
  <calcPr calcId="18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29" i="1" l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L50" i="1"/>
  <c r="C50" i="1"/>
  <c r="N49" i="1"/>
  <c r="C49" i="1"/>
  <c r="C48" i="1"/>
  <c r="C47" i="1"/>
  <c r="C46" i="1"/>
  <c r="C45" i="1"/>
  <c r="N44" i="1"/>
  <c r="C44" i="1"/>
  <c r="C43" i="1"/>
  <c r="C42" i="1"/>
  <c r="C41" i="1"/>
  <c r="C40" i="1"/>
  <c r="N39" i="1"/>
  <c r="C39" i="1"/>
  <c r="C38" i="1"/>
  <c r="C37" i="1"/>
  <c r="C36" i="1"/>
  <c r="C35" i="1"/>
  <c r="N34" i="1"/>
  <c r="C34" i="1"/>
  <c r="C33" i="1"/>
  <c r="C32" i="1"/>
  <c r="C31" i="1"/>
  <c r="C30" i="1"/>
  <c r="N29" i="1"/>
  <c r="C29" i="1"/>
  <c r="C28" i="1"/>
  <c r="C27" i="1"/>
  <c r="C26" i="1"/>
  <c r="C25" i="1"/>
  <c r="N24" i="1"/>
  <c r="C24" i="1"/>
  <c r="C23" i="1"/>
  <c r="C22" i="1"/>
  <c r="C21" i="1"/>
  <c r="C20" i="1"/>
  <c r="N19" i="1"/>
  <c r="M19" i="1"/>
  <c r="C19" i="1"/>
  <c r="C18" i="1"/>
  <c r="C17" i="1"/>
  <c r="C16" i="1"/>
  <c r="R15" i="1"/>
  <c r="R16" i="1" s="1"/>
  <c r="R17" i="1" s="1"/>
  <c r="R18" i="1" s="1"/>
  <c r="R19" i="1" s="1"/>
  <c r="R20" i="1" s="1"/>
  <c r="R21" i="1" s="1"/>
  <c r="R22" i="1" s="1"/>
  <c r="R23" i="1" s="1"/>
  <c r="R24" i="1" s="1"/>
  <c r="K15" i="1"/>
  <c r="L15" i="1" s="1"/>
  <c r="M15" i="1" s="1"/>
  <c r="C15" i="1"/>
  <c r="S14" i="1"/>
  <c r="S15" i="1" s="1"/>
  <c r="S16" i="1" s="1"/>
  <c r="S17" i="1" s="1"/>
  <c r="S18" i="1" s="1"/>
  <c r="S19" i="1" s="1"/>
  <c r="S20" i="1" s="1"/>
  <c r="S21" i="1" s="1"/>
  <c r="S22" i="1" s="1"/>
  <c r="S23" i="1" s="1"/>
  <c r="S24" i="1" s="1"/>
  <c r="L14" i="1"/>
  <c r="M14" i="1" s="1"/>
  <c r="K14" i="1"/>
  <c r="C14" i="1"/>
  <c r="K13" i="1"/>
  <c r="L13" i="1" s="1"/>
  <c r="M13" i="1" s="1"/>
  <c r="C13" i="1"/>
  <c r="K12" i="1"/>
  <c r="L12" i="1" s="1"/>
  <c r="M12" i="1" s="1"/>
  <c r="C12" i="1"/>
  <c r="Q11" i="1"/>
  <c r="K11" i="1"/>
  <c r="L11" i="1" s="1"/>
  <c r="M11" i="1" s="1"/>
  <c r="C11" i="1"/>
  <c r="K10" i="1"/>
  <c r="L10" i="1" s="1"/>
  <c r="M10" i="1" s="1"/>
  <c r="C10" i="1"/>
  <c r="K9" i="1"/>
  <c r="L9" i="1" s="1"/>
  <c r="M9" i="1" s="1"/>
  <c r="C9" i="1"/>
  <c r="K8" i="1"/>
  <c r="L8" i="1" s="1"/>
  <c r="M8" i="1" s="1"/>
  <c r="C8" i="1"/>
  <c r="C7" i="1"/>
  <c r="C6" i="1"/>
  <c r="C5" i="1"/>
  <c r="B5" i="1"/>
  <c r="D5" i="1" s="1"/>
  <c r="K19" i="1" l="1"/>
  <c r="H5" i="1"/>
  <c r="G5" i="1"/>
  <c r="B6" i="1"/>
  <c r="O19" i="1"/>
  <c r="F5" i="1"/>
  <c r="D6" i="1" l="1"/>
  <c r="B7" i="1"/>
  <c r="B8" i="1" l="1"/>
  <c r="D7" i="1"/>
  <c r="F6" i="1"/>
  <c r="H6" i="1"/>
  <c r="K20" i="1"/>
  <c r="G6" i="1"/>
  <c r="B9" i="1" l="1"/>
  <c r="D8" i="1"/>
  <c r="G7" i="1"/>
  <c r="F7" i="1"/>
  <c r="K21" i="1"/>
  <c r="H7" i="1"/>
  <c r="K22" i="1" l="1"/>
  <c r="F8" i="1"/>
  <c r="G8" i="1"/>
  <c r="H8" i="1"/>
  <c r="B10" i="1"/>
  <c r="D9" i="1"/>
  <c r="D10" i="1" l="1"/>
  <c r="B11" i="1"/>
  <c r="H9" i="1"/>
  <c r="G9" i="1"/>
  <c r="K23" i="1"/>
  <c r="F9" i="1"/>
  <c r="B12" i="1" l="1"/>
  <c r="D11" i="1"/>
  <c r="K24" i="1"/>
  <c r="G10" i="1"/>
  <c r="F10" i="1"/>
  <c r="H10" i="1"/>
  <c r="F11" i="1" l="1"/>
  <c r="K25" i="1"/>
  <c r="H11" i="1"/>
  <c r="G11" i="1"/>
  <c r="B13" i="1"/>
  <c r="D12" i="1"/>
  <c r="K26" i="1" l="1"/>
  <c r="F12" i="1"/>
  <c r="H12" i="1"/>
  <c r="G12" i="1"/>
  <c r="D13" i="1"/>
  <c r="B14" i="1"/>
  <c r="B15" i="1" l="1"/>
  <c r="D14" i="1"/>
  <c r="K27" i="1"/>
  <c r="F13" i="1"/>
  <c r="G13" i="1"/>
  <c r="H13" i="1"/>
  <c r="B16" i="1" l="1"/>
  <c r="D15" i="1"/>
  <c r="K28" i="1"/>
  <c r="G14" i="1"/>
  <c r="H14" i="1"/>
  <c r="F14" i="1"/>
  <c r="D16" i="1" l="1"/>
  <c r="B17" i="1"/>
  <c r="F15" i="1"/>
  <c r="G15" i="1"/>
  <c r="K29" i="1"/>
  <c r="H15" i="1"/>
  <c r="D17" i="1" l="1"/>
  <c r="B18" i="1"/>
  <c r="F16" i="1"/>
  <c r="H16" i="1"/>
  <c r="K30" i="1"/>
  <c r="G16" i="1"/>
  <c r="H17" i="1" l="1"/>
  <c r="K31" i="1"/>
  <c r="G17" i="1"/>
  <c r="F17" i="1"/>
  <c r="B19" i="1"/>
  <c r="D18" i="1"/>
  <c r="D19" i="1" l="1"/>
  <c r="B20" i="1"/>
  <c r="G18" i="1"/>
  <c r="F18" i="1"/>
  <c r="K32" i="1"/>
  <c r="H18" i="1"/>
  <c r="F19" i="1" l="1"/>
  <c r="K33" i="1"/>
  <c r="G19" i="1"/>
  <c r="H19" i="1"/>
  <c r="B21" i="1"/>
  <c r="D20" i="1"/>
  <c r="B22" i="1" l="1"/>
  <c r="D21" i="1"/>
  <c r="F20" i="1"/>
  <c r="H20" i="1"/>
  <c r="K34" i="1"/>
  <c r="G20" i="1"/>
  <c r="H21" i="1" l="1"/>
  <c r="G21" i="1"/>
  <c r="K35" i="1"/>
  <c r="F21" i="1"/>
  <c r="D22" i="1"/>
  <c r="B23" i="1"/>
  <c r="K36" i="1" l="1"/>
  <c r="G22" i="1"/>
  <c r="H22" i="1"/>
  <c r="F22" i="1"/>
  <c r="B24" i="1"/>
  <c r="D23" i="1"/>
  <c r="F23" i="1" l="1"/>
  <c r="H23" i="1"/>
  <c r="K37" i="1"/>
  <c r="G23" i="1"/>
  <c r="D24" i="1"/>
  <c r="B25" i="1"/>
  <c r="B26" i="1" l="1"/>
  <c r="D25" i="1"/>
  <c r="F24" i="1"/>
  <c r="G24" i="1"/>
  <c r="K38" i="1"/>
  <c r="H24" i="1"/>
  <c r="D26" i="1" l="1"/>
  <c r="B27" i="1"/>
  <c r="F25" i="1"/>
  <c r="G25" i="1"/>
  <c r="K39" i="1"/>
  <c r="H25" i="1"/>
  <c r="F26" i="1" l="1"/>
  <c r="H26" i="1"/>
  <c r="K40" i="1"/>
  <c r="G26" i="1"/>
  <c r="D27" i="1"/>
  <c r="B28" i="1"/>
  <c r="B29" i="1" l="1"/>
  <c r="D28" i="1"/>
  <c r="K41" i="1"/>
  <c r="G27" i="1"/>
  <c r="F27" i="1"/>
  <c r="H27" i="1"/>
  <c r="F28" i="1" l="1"/>
  <c r="G28" i="1"/>
  <c r="K42" i="1"/>
  <c r="H28" i="1"/>
  <c r="B30" i="1"/>
  <c r="D29" i="1"/>
  <c r="H29" i="1" l="1"/>
  <c r="K43" i="1"/>
  <c r="G29" i="1"/>
  <c r="F29" i="1"/>
  <c r="B31" i="1"/>
  <c r="D30" i="1"/>
  <c r="H30" i="1" l="1"/>
  <c r="F30" i="1"/>
  <c r="G30" i="1"/>
  <c r="K44" i="1"/>
  <c r="D31" i="1"/>
  <c r="B32" i="1"/>
  <c r="D32" i="1" l="1"/>
  <c r="B33" i="1"/>
  <c r="H31" i="1"/>
  <c r="F31" i="1"/>
  <c r="G31" i="1"/>
  <c r="K45" i="1"/>
  <c r="K46" i="1" l="1"/>
  <c r="G32" i="1"/>
  <c r="H32" i="1"/>
  <c r="F32" i="1"/>
  <c r="D33" i="1"/>
  <c r="B34" i="1"/>
  <c r="F33" i="1" l="1"/>
  <c r="G33" i="1"/>
  <c r="K47" i="1"/>
  <c r="H33" i="1"/>
  <c r="B35" i="1"/>
  <c r="D34" i="1"/>
  <c r="H34" i="1" l="1"/>
  <c r="G34" i="1"/>
  <c r="F34" i="1"/>
  <c r="K48" i="1"/>
  <c r="B36" i="1"/>
  <c r="D35" i="1"/>
  <c r="D36" i="1" l="1"/>
  <c r="B37" i="1"/>
  <c r="K49" i="1"/>
  <c r="K50" i="1" s="1"/>
  <c r="F35" i="1"/>
  <c r="G35" i="1"/>
  <c r="H35" i="1"/>
  <c r="F36" i="1" l="1"/>
  <c r="H36" i="1"/>
  <c r="G36" i="1"/>
  <c r="D37" i="1"/>
  <c r="B38" i="1"/>
  <c r="H37" i="1" l="1"/>
  <c r="F37" i="1"/>
  <c r="G37" i="1"/>
  <c r="B39" i="1"/>
  <c r="D38" i="1"/>
  <c r="G38" i="1" l="1"/>
  <c r="H38" i="1"/>
  <c r="F38" i="1"/>
  <c r="B40" i="1"/>
  <c r="D39" i="1"/>
  <c r="F39" i="1" l="1"/>
  <c r="G39" i="1"/>
  <c r="H39" i="1"/>
  <c r="D40" i="1"/>
  <c r="B41" i="1"/>
  <c r="B42" i="1" l="1"/>
  <c r="D41" i="1"/>
  <c r="G40" i="1"/>
  <c r="F40" i="1"/>
  <c r="H40" i="1"/>
  <c r="G41" i="1" l="1"/>
  <c r="F41" i="1"/>
  <c r="H41" i="1"/>
  <c r="D42" i="1"/>
  <c r="B43" i="1"/>
  <c r="B44" i="1" l="1"/>
  <c r="D43" i="1"/>
  <c r="H42" i="1"/>
  <c r="G42" i="1"/>
  <c r="F42" i="1"/>
  <c r="F43" i="1" l="1"/>
  <c r="G43" i="1"/>
  <c r="H43" i="1"/>
  <c r="D44" i="1"/>
  <c r="B45" i="1"/>
  <c r="D45" i="1" l="1"/>
  <c r="B46" i="1"/>
  <c r="H44" i="1"/>
  <c r="F44" i="1"/>
  <c r="G44" i="1"/>
  <c r="B47" i="1" l="1"/>
  <c r="D46" i="1"/>
  <c r="H45" i="1"/>
  <c r="F45" i="1"/>
  <c r="G45" i="1"/>
  <c r="H46" i="1" l="1"/>
  <c r="F46" i="1"/>
  <c r="G46" i="1"/>
  <c r="D47" i="1"/>
  <c r="B48" i="1"/>
  <c r="B49" i="1" l="1"/>
  <c r="D48" i="1"/>
  <c r="H47" i="1"/>
  <c r="F47" i="1"/>
  <c r="G47" i="1"/>
  <c r="H48" i="1" l="1"/>
  <c r="F48" i="1"/>
  <c r="G48" i="1"/>
  <c r="B50" i="1"/>
  <c r="D49" i="1"/>
  <c r="B51" i="1" l="1"/>
  <c r="D50" i="1"/>
  <c r="G49" i="1"/>
  <c r="H49" i="1"/>
  <c r="F49" i="1"/>
  <c r="G50" i="1" l="1"/>
  <c r="H50" i="1"/>
  <c r="F50" i="1"/>
  <c r="B52" i="1"/>
  <c r="D51" i="1"/>
  <c r="D52" i="1" l="1"/>
  <c r="B53" i="1"/>
  <c r="G51" i="1"/>
  <c r="H51" i="1"/>
  <c r="F51" i="1"/>
  <c r="D53" i="1" l="1"/>
  <c r="B54" i="1"/>
  <c r="H52" i="1"/>
  <c r="F52" i="1"/>
  <c r="G52" i="1"/>
  <c r="B55" i="1" l="1"/>
  <c r="D54" i="1"/>
  <c r="H53" i="1"/>
  <c r="F53" i="1"/>
  <c r="G53" i="1"/>
  <c r="G54" i="1" l="1"/>
  <c r="H54" i="1"/>
  <c r="F54" i="1"/>
  <c r="B56" i="1"/>
  <c r="D55" i="1"/>
  <c r="F55" i="1" l="1"/>
  <c r="H55" i="1"/>
  <c r="G55" i="1"/>
  <c r="D56" i="1"/>
  <c r="B57" i="1"/>
  <c r="D57" i="1" l="1"/>
  <c r="B58" i="1"/>
  <c r="F56" i="1"/>
  <c r="H56" i="1"/>
  <c r="G56" i="1"/>
  <c r="B59" i="1" l="1"/>
  <c r="D58" i="1"/>
  <c r="H57" i="1"/>
  <c r="F57" i="1"/>
  <c r="G57" i="1"/>
  <c r="G58" i="1" l="1"/>
  <c r="F58" i="1"/>
  <c r="H58" i="1"/>
  <c r="B60" i="1"/>
  <c r="D59" i="1"/>
  <c r="G59" i="1" l="1"/>
  <c r="F59" i="1"/>
  <c r="H59" i="1"/>
  <c r="D60" i="1"/>
  <c r="B61" i="1"/>
  <c r="D61" i="1" l="1"/>
  <c r="B62" i="1"/>
  <c r="H60" i="1"/>
  <c r="G60" i="1"/>
  <c r="F60" i="1"/>
  <c r="B63" i="1" l="1"/>
  <c r="D62" i="1"/>
  <c r="H61" i="1"/>
  <c r="F61" i="1"/>
  <c r="G61" i="1"/>
  <c r="G62" i="1" l="1"/>
  <c r="H62" i="1"/>
  <c r="F62" i="1"/>
  <c r="B64" i="1"/>
  <c r="D63" i="1"/>
  <c r="G63" i="1" l="1"/>
  <c r="F63" i="1"/>
  <c r="H63" i="1"/>
  <c r="D64" i="1"/>
  <c r="B65" i="1"/>
  <c r="D65" i="1" l="1"/>
  <c r="B66" i="1"/>
  <c r="H64" i="1"/>
  <c r="F64" i="1"/>
  <c r="G64" i="1"/>
  <c r="B67" i="1" l="1"/>
  <c r="D66" i="1"/>
  <c r="H65" i="1"/>
  <c r="F65" i="1"/>
  <c r="G65" i="1"/>
  <c r="G66" i="1" l="1"/>
  <c r="F66" i="1"/>
  <c r="H66" i="1"/>
  <c r="B68" i="1"/>
  <c r="D67" i="1"/>
  <c r="H67" i="1" l="1"/>
  <c r="F67" i="1"/>
  <c r="G67" i="1"/>
  <c r="D68" i="1"/>
  <c r="B69" i="1"/>
  <c r="B70" i="1" l="1"/>
  <c r="D69" i="1"/>
  <c r="H68" i="1"/>
  <c r="F68" i="1"/>
  <c r="G68" i="1"/>
  <c r="H69" i="1" l="1"/>
  <c r="F69" i="1"/>
  <c r="G69" i="1"/>
  <c r="B71" i="1"/>
  <c r="D70" i="1"/>
  <c r="H70" i="1" l="1"/>
  <c r="F70" i="1"/>
  <c r="G70" i="1"/>
  <c r="B72" i="1"/>
  <c r="D71" i="1"/>
  <c r="G71" i="1" l="1"/>
  <c r="H71" i="1"/>
  <c r="F71" i="1"/>
  <c r="D72" i="1"/>
  <c r="B73" i="1"/>
  <c r="H72" i="1" l="1"/>
  <c r="G72" i="1"/>
  <c r="F72" i="1"/>
  <c r="D73" i="1"/>
  <c r="B74" i="1"/>
  <c r="D74" i="1" l="1"/>
  <c r="B75" i="1"/>
  <c r="H73" i="1"/>
  <c r="F73" i="1"/>
  <c r="G73" i="1"/>
  <c r="B76" i="1" l="1"/>
  <c r="D75" i="1"/>
  <c r="G74" i="1"/>
  <c r="H74" i="1"/>
  <c r="F74" i="1"/>
  <c r="F75" i="1" l="1"/>
  <c r="H75" i="1"/>
  <c r="G75" i="1"/>
  <c r="D76" i="1"/>
  <c r="B77" i="1"/>
  <c r="B78" i="1" l="1"/>
  <c r="D77" i="1"/>
  <c r="H76" i="1"/>
  <c r="G76" i="1"/>
  <c r="F76" i="1"/>
  <c r="H77" i="1" l="1"/>
  <c r="F77" i="1"/>
  <c r="G77" i="1"/>
  <c r="D78" i="1"/>
  <c r="B79" i="1"/>
  <c r="H78" i="1" l="1"/>
  <c r="F78" i="1"/>
  <c r="G78" i="1"/>
  <c r="B80" i="1"/>
  <c r="D79" i="1"/>
  <c r="D80" i="1" l="1"/>
  <c r="B81" i="1"/>
  <c r="H79" i="1"/>
  <c r="F79" i="1"/>
  <c r="G79" i="1"/>
  <c r="B82" i="1" l="1"/>
  <c r="D81" i="1"/>
  <c r="H80" i="1"/>
  <c r="G80" i="1"/>
  <c r="F80" i="1"/>
  <c r="H81" i="1" l="1"/>
  <c r="G81" i="1"/>
  <c r="F81" i="1"/>
  <c r="D82" i="1"/>
  <c r="B83" i="1"/>
  <c r="B84" i="1" l="1"/>
  <c r="D83" i="1"/>
  <c r="G82" i="1"/>
  <c r="H82" i="1"/>
  <c r="F82" i="1"/>
  <c r="G83" i="1" l="1"/>
  <c r="H83" i="1"/>
  <c r="F83" i="1"/>
  <c r="D84" i="1"/>
  <c r="B85" i="1"/>
  <c r="D85" i="1" l="1"/>
  <c r="B86" i="1"/>
  <c r="H84" i="1"/>
  <c r="F84" i="1"/>
  <c r="G84" i="1"/>
  <c r="D86" i="1" l="1"/>
  <c r="B87" i="1"/>
  <c r="H85" i="1"/>
  <c r="F85" i="1"/>
  <c r="G85" i="1"/>
  <c r="B88" i="1" l="1"/>
  <c r="D87" i="1"/>
  <c r="F86" i="1"/>
  <c r="G86" i="1"/>
  <c r="H86" i="1"/>
  <c r="G87" i="1" l="1"/>
  <c r="H87" i="1"/>
  <c r="F87" i="1"/>
  <c r="D88" i="1"/>
  <c r="B89" i="1"/>
  <c r="D89" i="1" l="1"/>
  <c r="B90" i="1"/>
  <c r="G88" i="1"/>
  <c r="F88" i="1"/>
  <c r="H88" i="1"/>
  <c r="B91" i="1" l="1"/>
  <c r="D90" i="1"/>
  <c r="G89" i="1"/>
  <c r="F89" i="1"/>
  <c r="H89" i="1"/>
  <c r="H90" i="1" l="1"/>
  <c r="G90" i="1"/>
  <c r="F90" i="1"/>
  <c r="B92" i="1"/>
  <c r="D91" i="1"/>
  <c r="H91" i="1" l="1"/>
  <c r="G91" i="1"/>
  <c r="F91" i="1"/>
  <c r="D92" i="1"/>
  <c r="B93" i="1"/>
  <c r="D93" i="1" l="1"/>
  <c r="B94" i="1"/>
  <c r="H92" i="1"/>
  <c r="G92" i="1"/>
  <c r="F92" i="1"/>
  <c r="B95" i="1" l="1"/>
  <c r="D94" i="1"/>
  <c r="G93" i="1"/>
  <c r="H93" i="1"/>
  <c r="F93" i="1"/>
  <c r="G94" i="1" l="1"/>
  <c r="H94" i="1"/>
  <c r="F94" i="1"/>
  <c r="B96" i="1"/>
  <c r="D95" i="1"/>
  <c r="H95" i="1" l="1"/>
  <c r="F95" i="1"/>
  <c r="G95" i="1"/>
  <c r="D96" i="1"/>
  <c r="B97" i="1"/>
  <c r="D97" i="1" l="1"/>
  <c r="B98" i="1"/>
  <c r="F96" i="1"/>
  <c r="G96" i="1"/>
  <c r="H96" i="1"/>
  <c r="B99" i="1" l="1"/>
  <c r="D98" i="1"/>
  <c r="G97" i="1"/>
  <c r="F97" i="1"/>
  <c r="H97" i="1"/>
  <c r="H98" i="1" l="1"/>
  <c r="F98" i="1"/>
  <c r="G98" i="1"/>
  <c r="B100" i="1"/>
  <c r="D99" i="1"/>
  <c r="G99" i="1" l="1"/>
  <c r="H99" i="1"/>
  <c r="F99" i="1"/>
  <c r="D100" i="1"/>
  <c r="B101" i="1"/>
  <c r="D101" i="1" l="1"/>
  <c r="B102" i="1"/>
  <c r="H100" i="1"/>
  <c r="G100" i="1"/>
  <c r="F100" i="1"/>
  <c r="D102" i="1" l="1"/>
  <c r="B103" i="1"/>
  <c r="G101" i="1"/>
  <c r="F101" i="1"/>
  <c r="H101" i="1"/>
  <c r="B104" i="1" l="1"/>
  <c r="D103" i="1"/>
  <c r="H102" i="1"/>
  <c r="G102" i="1"/>
  <c r="F102" i="1"/>
  <c r="H103" i="1" l="1"/>
  <c r="G103" i="1"/>
  <c r="F103" i="1"/>
  <c r="D104" i="1"/>
  <c r="B105" i="1"/>
  <c r="B106" i="1" l="1"/>
  <c r="D105" i="1"/>
  <c r="H104" i="1"/>
  <c r="G104" i="1"/>
  <c r="F104" i="1"/>
  <c r="G105" i="1" l="1"/>
  <c r="F105" i="1"/>
  <c r="H105" i="1"/>
  <c r="B107" i="1"/>
  <c r="D106" i="1"/>
  <c r="F106" i="1" l="1"/>
  <c r="H106" i="1"/>
  <c r="G106" i="1"/>
  <c r="B108" i="1"/>
  <c r="D107" i="1"/>
  <c r="H107" i="1" l="1"/>
  <c r="F107" i="1"/>
  <c r="G107" i="1"/>
  <c r="D108" i="1"/>
  <c r="B109" i="1"/>
  <c r="D109" i="1" l="1"/>
  <c r="B110" i="1"/>
  <c r="H108" i="1"/>
  <c r="G108" i="1"/>
  <c r="F108" i="1"/>
  <c r="B111" i="1" l="1"/>
  <c r="D110" i="1"/>
  <c r="G109" i="1"/>
  <c r="F109" i="1"/>
  <c r="H109" i="1"/>
  <c r="H110" i="1" l="1"/>
  <c r="G110" i="1"/>
  <c r="F110" i="1"/>
  <c r="B112" i="1"/>
  <c r="D111" i="1"/>
  <c r="H111" i="1" l="1"/>
  <c r="G111" i="1"/>
  <c r="F111" i="1"/>
  <c r="D112" i="1"/>
  <c r="B113" i="1"/>
  <c r="D113" i="1" l="1"/>
  <c r="B114" i="1"/>
  <c r="H112" i="1"/>
  <c r="G112" i="1"/>
  <c r="F112" i="1"/>
  <c r="D114" i="1" l="1"/>
  <c r="B115" i="1"/>
  <c r="G113" i="1"/>
  <c r="F113" i="1"/>
  <c r="H113" i="1"/>
  <c r="B116" i="1" l="1"/>
  <c r="D115" i="1"/>
  <c r="F114" i="1"/>
  <c r="G114" i="1"/>
  <c r="H114" i="1"/>
  <c r="F115" i="1" l="1"/>
  <c r="H115" i="1"/>
  <c r="G115" i="1"/>
  <c r="D116" i="1"/>
  <c r="B117" i="1"/>
  <c r="D117" i="1" l="1"/>
  <c r="B118" i="1"/>
  <c r="H116" i="1"/>
  <c r="G116" i="1"/>
  <c r="F116" i="1"/>
  <c r="D118" i="1" l="1"/>
  <c r="B119" i="1"/>
  <c r="G117" i="1"/>
  <c r="F117" i="1"/>
  <c r="H117" i="1"/>
  <c r="B120" i="1" l="1"/>
  <c r="D119" i="1"/>
  <c r="H118" i="1"/>
  <c r="F118" i="1"/>
  <c r="G118" i="1"/>
  <c r="G119" i="1" l="1"/>
  <c r="H119" i="1"/>
  <c r="F119" i="1"/>
  <c r="D120" i="1"/>
  <c r="B121" i="1"/>
  <c r="H120" i="1" l="1"/>
  <c r="G120" i="1"/>
  <c r="F120" i="1"/>
  <c r="B122" i="1"/>
  <c r="D121" i="1"/>
  <c r="G121" i="1" l="1"/>
  <c r="F121" i="1"/>
  <c r="H121" i="1"/>
  <c r="D122" i="1"/>
  <c r="B123" i="1"/>
  <c r="H122" i="1" l="1"/>
  <c r="G122" i="1"/>
  <c r="F122" i="1"/>
  <c r="B124" i="1"/>
  <c r="D123" i="1"/>
  <c r="F123" i="1" l="1"/>
  <c r="G123" i="1"/>
  <c r="H123" i="1"/>
  <c r="D124" i="1"/>
  <c r="B125" i="1"/>
  <c r="H124" i="1" l="1"/>
  <c r="F124" i="1"/>
  <c r="G124" i="1"/>
  <c r="D125" i="1"/>
  <c r="B126" i="1"/>
  <c r="G125" i="1" l="1"/>
  <c r="F125" i="1"/>
  <c r="H125" i="1"/>
  <c r="D126" i="1"/>
  <c r="B127" i="1"/>
  <c r="G126" i="1" l="1"/>
  <c r="F126" i="1"/>
  <c r="H126" i="1"/>
  <c r="B128" i="1"/>
  <c r="D127" i="1"/>
  <c r="G127" i="1" l="1"/>
  <c r="F127" i="1"/>
  <c r="H127" i="1"/>
  <c r="D128" i="1"/>
  <c r="B129" i="1"/>
  <c r="D129" i="1" s="1"/>
  <c r="H129" i="1" l="1"/>
  <c r="G129" i="1"/>
  <c r="F129" i="1"/>
  <c r="F128" i="1"/>
  <c r="H128" i="1"/>
  <c r="G128" i="1"/>
</calcChain>
</file>

<file path=xl/sharedStrings.xml><?xml version="1.0" encoding="utf-8"?>
<sst xmlns="http://schemas.openxmlformats.org/spreadsheetml/2006/main" count="87" uniqueCount="87">
  <si>
    <t>Trade</t>
  </si>
  <si>
    <t>Balance</t>
  </si>
  <si>
    <t>% Growth</t>
  </si>
  <si>
    <t>Profit Goal</t>
  </si>
  <si>
    <r>
      <t xml:space="preserve">Necessary Lot Size Based On </t>
    </r>
    <r>
      <rPr>
        <i/>
        <u/>
        <sz val="11"/>
        <rFont val="Calibri"/>
      </rPr>
      <t>ONE</t>
    </r>
    <r>
      <rPr>
        <sz val="11"/>
        <color rgb="FF000000"/>
        <rFont val="Calibri"/>
      </rPr>
      <t xml:space="preserve"> Trade</t>
    </r>
  </si>
  <si>
    <t>Deposit:</t>
  </si>
  <si>
    <t>TP:</t>
  </si>
  <si>
    <r>
      <t xml:space="preserve">  ^   for more than one trade </t>
    </r>
    <r>
      <rPr>
        <b/>
        <sz val="11"/>
        <color rgb="FF000000"/>
        <rFont val="Times New Roman"/>
      </rPr>
      <t>divide</t>
    </r>
    <r>
      <rPr>
        <sz val="10"/>
        <color rgb="FF000000"/>
        <rFont val="Times New Roman"/>
      </rPr>
      <t xml:space="preserve"> lot size by </t>
    </r>
    <r>
      <rPr>
        <b/>
        <sz val="11"/>
        <color rgb="FF000000"/>
        <rFont val="Times New Roman"/>
      </rPr>
      <t>#</t>
    </r>
    <r>
      <rPr>
        <sz val="10"/>
        <color rgb="FF000000"/>
        <rFont val="Times New Roman"/>
      </rPr>
      <t xml:space="preserve"> of desired daily trades</t>
    </r>
  </si>
  <si>
    <t>^Change to Your Balance</t>
  </si>
  <si>
    <t>SL:</t>
  </si>
  <si>
    <t>15-20</t>
  </si>
  <si>
    <t>20-25</t>
  </si>
  <si>
    <t>25-30</t>
  </si>
  <si>
    <t>&lt;-- MT4 measures MICRO pips so add a zero onto trailing SL</t>
  </si>
  <si>
    <t>Personal Goals:</t>
  </si>
  <si>
    <t>Binary Strategy:</t>
  </si>
  <si>
    <t>Daily</t>
  </si>
  <si>
    <t xml:space="preserve">Weekly </t>
  </si>
  <si>
    <t>Monthly</t>
  </si>
  <si>
    <t>Yearly</t>
  </si>
  <si>
    <t>Job Income Equivalent</t>
  </si>
  <si>
    <t>40hr/week @12.50/hr</t>
  </si>
  <si>
    <t>Every 4 wins Up your Trading Stage to the Next level</t>
  </si>
  <si>
    <t>40hr/week @31.25/hr</t>
  </si>
  <si>
    <t>40hr/week @62.50/hr</t>
  </si>
  <si>
    <t xml:space="preserve">BALANCE </t>
  </si>
  <si>
    <t>WINS (OUT OF 4)</t>
  </si>
  <si>
    <t>Current Trade Amount</t>
  </si>
  <si>
    <t>40hr/week @81.25/hr</t>
  </si>
  <si>
    <t>40hr/week @93.75/hr</t>
  </si>
  <si>
    <t>40hr/week @125.00/hr</t>
  </si>
  <si>
    <t>TRADING STAGE</t>
  </si>
  <si>
    <t>WINNING TRADE AMOUNT</t>
  </si>
  <si>
    <t>40hr/week @187.50/hr</t>
  </si>
  <si>
    <t>1</t>
  </si>
  <si>
    <t>40hr/week @250.00/hr</t>
  </si>
  <si>
    <t>30 Days Earnings Calculator:</t>
  </si>
  <si>
    <t>TRADING DAYS</t>
  </si>
  <si>
    <t>GOAL</t>
  </si>
  <si>
    <t>ACTUAL</t>
  </si>
  <si>
    <t>Beginning Balance:</t>
  </si>
  <si>
    <t>Daily Earnings Total:</t>
  </si>
  <si>
    <t>Total Earnings:</t>
  </si>
  <si>
    <t>Day 1</t>
  </si>
  <si>
    <t>Day 2</t>
  </si>
  <si>
    <t>Day 3</t>
  </si>
  <si>
    <t>Day 4</t>
  </si>
  <si>
    <t>Day 5</t>
  </si>
  <si>
    <t>Day 6</t>
  </si>
  <si>
    <t>Week 1  - Total</t>
  </si>
  <si>
    <t>Day 7</t>
  </si>
  <si>
    <t>Day 8</t>
  </si>
  <si>
    <t>Day 9</t>
  </si>
  <si>
    <t>Tips:</t>
  </si>
  <si>
    <t>Day 10</t>
  </si>
  <si>
    <t>1) 4hr Candles: 5am, 9am, 1pm, 5pm, 9pm, 1am</t>
  </si>
  <si>
    <t>Day 11</t>
  </si>
  <si>
    <t>Week 2 - Total</t>
  </si>
  <si>
    <t>2) Check the News</t>
  </si>
  <si>
    <t>Day 12</t>
  </si>
  <si>
    <t>3) Perfect Set Up: Arrow, Color Change, TDI Outside Break</t>
  </si>
  <si>
    <t>Day 13</t>
  </si>
  <si>
    <t>4) Trade With the Trend</t>
  </si>
  <si>
    <t>Day 14</t>
  </si>
  <si>
    <t>5) Check Raheem's Weekly Session Predictions</t>
  </si>
  <si>
    <t>Day 15</t>
  </si>
  <si>
    <t>Day 16</t>
  </si>
  <si>
    <t>Week 3 - Total</t>
  </si>
  <si>
    <t>Day 17</t>
  </si>
  <si>
    <t>Day 18</t>
  </si>
  <si>
    <t>Day 19</t>
  </si>
  <si>
    <t>Day 20</t>
  </si>
  <si>
    <t>Day 21</t>
  </si>
  <si>
    <t>Week 4 - Total</t>
  </si>
  <si>
    <t>Day 22</t>
  </si>
  <si>
    <t>Day 23</t>
  </si>
  <si>
    <t>Day 24</t>
  </si>
  <si>
    <t>Day 25</t>
  </si>
  <si>
    <t>Day 26</t>
  </si>
  <si>
    <t>Week 5 - Total</t>
  </si>
  <si>
    <t>Day 27</t>
  </si>
  <si>
    <t>Day 28</t>
  </si>
  <si>
    <t>Day 29</t>
  </si>
  <si>
    <t>Day 30</t>
  </si>
  <si>
    <t>Day 31</t>
  </si>
  <si>
    <t>Week 6 - Total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</si>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</sst>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8">
    <font>
      <sz val="11"/>
      <color rgb="FF000000"/>
      <name val="Calibri"/>
    </font>
    <font>
      <b/>
      <sz val="12"/>
      <color rgb="FF000000"/>
      <name val="Times New Roman"/>
    </font>
    <font>
      <sz val="11"/>
      <name val="Calibri"/>
    </font>
    <font>
      <sz val="12"/>
      <color rgb="FF000000"/>
      <name val="Times New Roman"/>
    </font>
    <font>
      <sz val="10"/>
      <color rgb="FF000000"/>
      <name val="Calibri"/>
    </font>
    <font>
      <sz val="10"/>
      <color rgb="FF000000"/>
      <name val="Times New Roman"/>
    </font>
    <font>
      <b/>
      <sz val="10"/>
      <color rgb="FF000000"/>
      <name val="Calibri"/>
    </font>
    <font>
      <b/>
      <sz val="11"/>
      <color rgb="FF000000"/>
      <name val="Calibri"/>
    </font>
    <font>
      <sz val="11"/>
      <name val="Times New Roman"/>
    </font>
    <font>
      <sz val="16"/>
      <color rgb="FF000000"/>
      <name val="Times New Roman"/>
    </font>
    <font>
      <sz val="16"/>
      <color rgb="FF000000"/>
      <name val="Calibri"/>
    </font>
    <font>
      <sz val="11"/>
      <color rgb="FF000000"/>
      <name val="Times New Roman"/>
    </font>
    <font>
      <b/>
      <sz val="12"/>
      <color rgb="FF000000"/>
      <name val="Calibri"/>
    </font>
    <font>
      <b/>
      <sz val="11"/>
      <color rgb="FF000000"/>
      <name val="Times New Roman"/>
    </font>
    <font>
      <sz val="12"/>
      <color rgb="FF000000"/>
      <name val="Calibri"/>
    </font>
    <font>
      <b/>
      <i/>
      <u/>
      <sz val="11"/>
      <color rgb="FFFF0000"/>
      <name val="Times New Roman"/>
    </font>
    <font>
      <sz val="11"/>
      <name val="Calibri"/>
    </font>
    <font>
      <i/>
      <u/>
      <sz val="11"/>
      <name val="Calibri"/>
    </font>
  </fonts>
  <fills count="17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rgb="FFB8CCE4"/>
        <bgColor rgb="FFB8CCE4"/>
      </patternFill>
    </fill>
    <fill>
      <patternFill patternType="solid">
        <fgColor rgb="FFC9DAF8"/>
        <bgColor rgb="FFC9DAF8"/>
      </patternFill>
    </fill>
    <fill>
      <patternFill patternType="solid">
        <fgColor rgb="FFDDDDDD"/>
        <bgColor rgb="FFDDDDDD"/>
      </patternFill>
    </fill>
    <fill>
      <patternFill patternType="solid">
        <fgColor rgb="FF17365D"/>
        <bgColor rgb="FF17365D"/>
      </patternFill>
    </fill>
    <fill>
      <patternFill patternType="solid">
        <fgColor rgb="FFA5A5A5"/>
        <bgColor rgb="FFA5A5A5"/>
      </patternFill>
    </fill>
    <fill>
      <patternFill patternType="solid">
        <fgColor rgb="FFBFBFBF"/>
        <bgColor rgb="FFBFBFBF"/>
      </patternFill>
    </fill>
    <fill>
      <patternFill patternType="solid">
        <fgColor rgb="FFDBE5F1"/>
        <bgColor rgb="FFDBE5F1"/>
      </patternFill>
    </fill>
    <fill>
      <patternFill patternType="solid">
        <fgColor rgb="FF595959"/>
        <bgColor rgb="FF595959"/>
      </patternFill>
    </fill>
    <fill>
      <patternFill patternType="solid">
        <fgColor rgb="FFD99594"/>
        <bgColor rgb="FFD99594"/>
      </patternFill>
    </fill>
    <fill>
      <patternFill patternType="solid">
        <fgColor rgb="FFB2A1C7"/>
        <bgColor rgb="FFB2A1C7"/>
      </patternFill>
    </fill>
    <fill>
      <patternFill patternType="solid">
        <fgColor rgb="FFFABF8F"/>
        <bgColor rgb="FFFABF8F"/>
      </patternFill>
    </fill>
    <fill>
      <patternFill patternType="solid">
        <fgColor rgb="FFDDD9C3"/>
        <bgColor rgb="FFDDD9C3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ck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8">
    <xf numFmtId="0" fontId="0" fillId="0" borderId="0" xfId="0" applyFont="1" applyAlignment="1"/>
    <xf numFmtId="0" fontId="1" fillId="2" borderId="1" xfId="0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0" fontId="3" fillId="2" borderId="4" xfId="0" applyFont="1" applyFill="1" applyBorder="1"/>
    <xf numFmtId="0" fontId="3" fillId="2" borderId="5" xfId="0" applyFont="1" applyFill="1" applyBorder="1"/>
    <xf numFmtId="0" fontId="4" fillId="2" borderId="6" xfId="0" applyFont="1" applyFill="1" applyBorder="1" applyAlignment="1">
      <alignment horizontal="right"/>
    </xf>
    <xf numFmtId="164" fontId="3" fillId="2" borderId="6" xfId="0" applyNumberFormat="1" applyFont="1" applyFill="1" applyBorder="1" applyAlignment="1">
      <alignment horizontal="center"/>
    </xf>
    <xf numFmtId="9" fontId="3" fillId="2" borderId="6" xfId="0" applyNumberFormat="1" applyFont="1" applyFill="1" applyBorder="1" applyAlignment="1">
      <alignment horizontal="center"/>
    </xf>
    <xf numFmtId="0" fontId="0" fillId="2" borderId="6" xfId="0" applyFont="1" applyFill="1" applyBorder="1"/>
    <xf numFmtId="0" fontId="1" fillId="2" borderId="7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4" fontId="6" fillId="2" borderId="11" xfId="0" applyNumberFormat="1" applyFont="1" applyFill="1" applyBorder="1"/>
    <xf numFmtId="0" fontId="0" fillId="2" borderId="11" xfId="0" applyFont="1" applyFill="1" applyBorder="1"/>
    <xf numFmtId="0" fontId="3" fillId="2" borderId="11" xfId="0" applyFont="1" applyFill="1" applyBorder="1"/>
    <xf numFmtId="0" fontId="7" fillId="2" borderId="12" xfId="0" applyFont="1" applyFill="1" applyBorder="1" applyAlignment="1">
      <alignment horizontal="center"/>
    </xf>
    <xf numFmtId="16" fontId="0" fillId="2" borderId="12" xfId="0" applyNumberFormat="1" applyFont="1" applyFill="1" applyBorder="1" applyAlignment="1">
      <alignment horizontal="center"/>
    </xf>
    <xf numFmtId="0" fontId="0" fillId="2" borderId="12" xfId="0" applyFont="1" applyFill="1" applyBorder="1" applyAlignment="1">
      <alignment horizontal="center"/>
    </xf>
    <xf numFmtId="0" fontId="5" fillId="2" borderId="12" xfId="0" applyFont="1" applyFill="1" applyBorder="1"/>
    <xf numFmtId="0" fontId="5" fillId="2" borderId="13" xfId="0" applyFont="1" applyFill="1" applyBorder="1" applyAlignment="1">
      <alignment horizontal="center"/>
    </xf>
    <xf numFmtId="4" fontId="0" fillId="0" borderId="0" xfId="0" applyNumberFormat="1" applyFont="1"/>
    <xf numFmtId="0" fontId="3" fillId="0" borderId="0" xfId="0" applyFont="1"/>
    <xf numFmtId="0" fontId="8" fillId="3" borderId="1" xfId="0" applyFont="1" applyFill="1" applyBorder="1" applyAlignment="1">
      <alignment horizontal="center"/>
    </xf>
    <xf numFmtId="164" fontId="3" fillId="3" borderId="14" xfId="0" applyNumberFormat="1" applyFont="1" applyFill="1" applyBorder="1" applyAlignment="1">
      <alignment horizontal="center"/>
    </xf>
    <xf numFmtId="10" fontId="3" fillId="3" borderId="1" xfId="0" applyNumberFormat="1" applyFont="1" applyFill="1" applyBorder="1" applyAlignment="1">
      <alignment horizontal="center"/>
    </xf>
    <xf numFmtId="164" fontId="3" fillId="3" borderId="5" xfId="0" applyNumberFormat="1" applyFont="1" applyFill="1" applyBorder="1" applyAlignment="1">
      <alignment horizontal="center"/>
    </xf>
    <xf numFmtId="0" fontId="3" fillId="3" borderId="4" xfId="0" applyFont="1" applyFill="1" applyBorder="1"/>
    <xf numFmtId="4" fontId="3" fillId="4" borderId="1" xfId="0" applyNumberFormat="1" applyFont="1" applyFill="1" applyBorder="1" applyAlignment="1">
      <alignment horizontal="center"/>
    </xf>
    <xf numFmtId="4" fontId="3" fillId="3" borderId="1" xfId="0" applyNumberFormat="1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164" fontId="3" fillId="3" borderId="15" xfId="0" applyNumberFormat="1" applyFont="1" applyFill="1" applyBorder="1" applyAlignment="1">
      <alignment horizontal="center"/>
    </xf>
    <xf numFmtId="10" fontId="3" fillId="3" borderId="6" xfId="0" applyNumberFormat="1" applyFont="1" applyFill="1" applyBorder="1" applyAlignment="1">
      <alignment horizontal="center"/>
    </xf>
    <xf numFmtId="164" fontId="3" fillId="3" borderId="16" xfId="0" applyNumberFormat="1" applyFont="1" applyFill="1" applyBorder="1" applyAlignment="1">
      <alignment horizontal="center"/>
    </xf>
    <xf numFmtId="0" fontId="3" fillId="3" borderId="17" xfId="0" applyFont="1" applyFill="1" applyBorder="1"/>
    <xf numFmtId="4" fontId="3" fillId="4" borderId="6" xfId="0" applyNumberFormat="1" applyFont="1" applyFill="1" applyBorder="1" applyAlignment="1">
      <alignment horizontal="center"/>
    </xf>
    <xf numFmtId="4" fontId="3" fillId="3" borderId="6" xfId="0" applyNumberFormat="1" applyFont="1" applyFill="1" applyBorder="1" applyAlignment="1">
      <alignment horizontal="center"/>
    </xf>
    <xf numFmtId="0" fontId="9" fillId="0" borderId="0" xfId="0" applyFont="1"/>
    <xf numFmtId="0" fontId="10" fillId="0" borderId="0" xfId="0" applyFont="1"/>
    <xf numFmtId="0" fontId="3" fillId="5" borderId="18" xfId="0" applyFont="1" applyFill="1" applyBorder="1"/>
    <xf numFmtId="0" fontId="0" fillId="6" borderId="14" xfId="0" applyFont="1" applyFill="1" applyBorder="1"/>
    <xf numFmtId="0" fontId="0" fillId="6" borderId="4" xfId="0" applyFont="1" applyFill="1" applyBorder="1"/>
    <xf numFmtId="0" fontId="0" fillId="6" borderId="5" xfId="0" applyFont="1" applyFill="1" applyBorder="1"/>
    <xf numFmtId="6" fontId="3" fillId="5" borderId="6" xfId="0" applyNumberFormat="1" applyFont="1" applyFill="1" applyBorder="1"/>
    <xf numFmtId="6" fontId="0" fillId="5" borderId="6" xfId="0" applyNumberFormat="1" applyFont="1" applyFill="1" applyBorder="1"/>
    <xf numFmtId="0" fontId="11" fillId="5" borderId="6" xfId="0" applyFont="1" applyFill="1" applyBorder="1"/>
    <xf numFmtId="0" fontId="0" fillId="6" borderId="15" xfId="0" applyFont="1" applyFill="1" applyBorder="1"/>
    <xf numFmtId="0" fontId="0" fillId="6" borderId="17" xfId="0" applyFont="1" applyFill="1" applyBorder="1"/>
    <xf numFmtId="0" fontId="0" fillId="0" borderId="19" xfId="0" applyFont="1" applyBorder="1"/>
    <xf numFmtId="0" fontId="7" fillId="0" borderId="20" xfId="0" applyFont="1" applyBorder="1"/>
    <xf numFmtId="44" fontId="0" fillId="6" borderId="16" xfId="0" applyNumberFormat="1" applyFont="1" applyFill="1" applyBorder="1"/>
    <xf numFmtId="0" fontId="0" fillId="5" borderId="6" xfId="0" applyFont="1" applyFill="1" applyBorder="1"/>
    <xf numFmtId="0" fontId="7" fillId="6" borderId="17" xfId="0" applyFont="1" applyFill="1" applyBorder="1"/>
    <xf numFmtId="0" fontId="0" fillId="6" borderId="16" xfId="0" applyFont="1" applyFill="1" applyBorder="1"/>
    <xf numFmtId="0" fontId="7" fillId="7" borderId="18" xfId="0" applyFont="1" applyFill="1" applyBorder="1" applyAlignment="1">
      <alignment horizontal="right"/>
    </xf>
    <xf numFmtId="0" fontId="7" fillId="7" borderId="18" xfId="0" applyFont="1" applyFill="1" applyBorder="1"/>
    <xf numFmtId="164" fontId="0" fillId="8" borderId="18" xfId="0" applyNumberFormat="1" applyFont="1" applyFill="1" applyBorder="1"/>
    <xf numFmtId="0" fontId="0" fillId="8" borderId="18" xfId="0" applyFont="1" applyFill="1" applyBorder="1" applyAlignment="1">
      <alignment horizontal="center"/>
    </xf>
    <xf numFmtId="0" fontId="0" fillId="8" borderId="18" xfId="0" applyFont="1" applyFill="1" applyBorder="1"/>
    <xf numFmtId="49" fontId="0" fillId="8" borderId="18" xfId="0" applyNumberFormat="1" applyFont="1" applyFill="1" applyBorder="1"/>
    <xf numFmtId="44" fontId="0" fillId="8" borderId="18" xfId="0" applyNumberFormat="1" applyFont="1" applyFill="1" applyBorder="1"/>
    <xf numFmtId="0" fontId="3" fillId="3" borderId="17" xfId="0" applyFont="1" applyFill="1" applyBorder="1" applyAlignment="1">
      <alignment horizontal="center"/>
    </xf>
    <xf numFmtId="6" fontId="3" fillId="5" borderId="11" xfId="0" applyNumberFormat="1" applyFont="1" applyFill="1" applyBorder="1"/>
    <xf numFmtId="6" fontId="0" fillId="5" borderId="11" xfId="0" applyNumberFormat="1" applyFont="1" applyFill="1" applyBorder="1"/>
    <xf numFmtId="0" fontId="0" fillId="5" borderId="11" xfId="0" applyFont="1" applyFill="1" applyBorder="1"/>
    <xf numFmtId="0" fontId="12" fillId="9" borderId="21" xfId="0" applyFont="1" applyFill="1" applyBorder="1"/>
    <xf numFmtId="0" fontId="7" fillId="9" borderId="18" xfId="0" applyFont="1" applyFill="1" applyBorder="1"/>
    <xf numFmtId="0" fontId="1" fillId="9" borderId="18" xfId="0" applyFont="1" applyFill="1" applyBorder="1"/>
    <xf numFmtId="0" fontId="0" fillId="9" borderId="18" xfId="0" applyFont="1" applyFill="1" applyBorder="1"/>
    <xf numFmtId="0" fontId="3" fillId="9" borderId="18" xfId="0" applyFont="1" applyFill="1" applyBorder="1"/>
    <xf numFmtId="0" fontId="0" fillId="10" borderId="18" xfId="0" applyFont="1" applyFill="1" applyBorder="1"/>
    <xf numFmtId="0" fontId="13" fillId="2" borderId="1" xfId="0" applyFont="1" applyFill="1" applyBorder="1"/>
    <xf numFmtId="164" fontId="11" fillId="2" borderId="1" xfId="0" applyNumberFormat="1" applyFont="1" applyFill="1" applyBorder="1"/>
    <xf numFmtId="43" fontId="11" fillId="2" borderId="1" xfId="0" applyNumberFormat="1" applyFont="1" applyFill="1" applyBorder="1"/>
    <xf numFmtId="164" fontId="3" fillId="11" borderId="18" xfId="0" applyNumberFormat="1" applyFont="1" applyFill="1" applyBorder="1"/>
    <xf numFmtId="164" fontId="3" fillId="12" borderId="18" xfId="0" applyNumberFormat="1" applyFont="1" applyFill="1" applyBorder="1"/>
    <xf numFmtId="164" fontId="0" fillId="13" borderId="18" xfId="0" applyNumberFormat="1" applyFont="1" applyFill="1" applyBorder="1"/>
    <xf numFmtId="0" fontId="13" fillId="2" borderId="6" xfId="0" applyFont="1" applyFill="1" applyBorder="1"/>
    <xf numFmtId="164" fontId="11" fillId="2" borderId="6" xfId="0" applyNumberFormat="1" applyFont="1" applyFill="1" applyBorder="1"/>
    <xf numFmtId="43" fontId="11" fillId="2" borderId="6" xfId="0" applyNumberFormat="1" applyFont="1" applyFill="1" applyBorder="1"/>
    <xf numFmtId="0" fontId="0" fillId="0" borderId="0" xfId="0" applyFont="1"/>
    <xf numFmtId="0" fontId="3" fillId="8" borderId="18" xfId="0" applyFont="1" applyFill="1" applyBorder="1"/>
    <xf numFmtId="164" fontId="3" fillId="0" borderId="0" xfId="0" applyNumberFormat="1" applyFont="1"/>
    <xf numFmtId="0" fontId="0" fillId="6" borderId="22" xfId="0" applyFont="1" applyFill="1" applyBorder="1"/>
    <xf numFmtId="0" fontId="0" fillId="6" borderId="12" xfId="0" applyFont="1" applyFill="1" applyBorder="1"/>
    <xf numFmtId="0" fontId="0" fillId="6" borderId="13" xfId="0" applyFont="1" applyFill="1" applyBorder="1"/>
    <xf numFmtId="0" fontId="10" fillId="14" borderId="1" xfId="0" applyFont="1" applyFill="1" applyBorder="1"/>
    <xf numFmtId="0" fontId="0" fillId="14" borderId="4" xfId="0" applyFont="1" applyFill="1" applyBorder="1"/>
    <xf numFmtId="0" fontId="0" fillId="14" borderId="5" xfId="0" applyFont="1" applyFill="1" applyBorder="1"/>
    <xf numFmtId="0" fontId="14" fillId="14" borderId="21" xfId="0" applyFont="1" applyFill="1" applyBorder="1"/>
    <xf numFmtId="0" fontId="0" fillId="14" borderId="23" xfId="0" applyFont="1" applyFill="1" applyBorder="1"/>
    <xf numFmtId="0" fontId="0" fillId="14" borderId="24" xfId="0" applyFont="1" applyFill="1" applyBorder="1"/>
    <xf numFmtId="0" fontId="0" fillId="14" borderId="21" xfId="0" applyFont="1" applyFill="1" applyBorder="1"/>
    <xf numFmtId="0" fontId="0" fillId="14" borderId="22" xfId="0" applyFont="1" applyFill="1" applyBorder="1"/>
    <xf numFmtId="0" fontId="0" fillId="14" borderId="12" xfId="0" applyFont="1" applyFill="1" applyBorder="1"/>
    <xf numFmtId="0" fontId="0" fillId="14" borderId="13" xfId="0" applyFont="1" applyFill="1" applyBorder="1"/>
    <xf numFmtId="164" fontId="11" fillId="2" borderId="15" xfId="0" applyNumberFormat="1" applyFont="1" applyFill="1" applyBorder="1"/>
    <xf numFmtId="0" fontId="13" fillId="2" borderId="11" xfId="0" applyFont="1" applyFill="1" applyBorder="1"/>
    <xf numFmtId="164" fontId="11" fillId="2" borderId="13" xfId="0" applyNumberFormat="1" applyFont="1" applyFill="1" applyBorder="1"/>
    <xf numFmtId="0" fontId="3" fillId="8" borderId="24" xfId="0" applyFont="1" applyFill="1" applyBorder="1"/>
    <xf numFmtId="0" fontId="3" fillId="15" borderId="11" xfId="0" applyFont="1" applyFill="1" applyBorder="1"/>
    <xf numFmtId="164" fontId="3" fillId="15" borderId="11" xfId="0" applyNumberFormat="1" applyFont="1" applyFill="1" applyBorder="1"/>
    <xf numFmtId="0" fontId="15" fillId="3" borderId="6" xfId="0" applyFont="1" applyFill="1" applyBorder="1" applyAlignment="1">
      <alignment horizontal="center"/>
    </xf>
    <xf numFmtId="0" fontId="16" fillId="3" borderId="6" xfId="0" applyFont="1" applyFill="1" applyBorder="1" applyAlignment="1">
      <alignment horizontal="center"/>
    </xf>
    <xf numFmtId="0" fontId="0" fillId="3" borderId="17" xfId="0" applyFont="1" applyFill="1" applyBorder="1"/>
    <xf numFmtId="0" fontId="0" fillId="3" borderId="6" xfId="0" applyFont="1" applyFill="1" applyBorder="1"/>
    <xf numFmtId="4" fontId="3" fillId="3" borderId="16" xfId="0" applyNumberFormat="1" applyFont="1" applyFill="1" applyBorder="1" applyAlignment="1">
      <alignment horizontal="center"/>
    </xf>
    <xf numFmtId="0" fontId="16" fillId="3" borderId="16" xfId="0" applyFont="1" applyFill="1" applyBorder="1" applyAlignment="1">
      <alignment horizontal="center"/>
    </xf>
    <xf numFmtId="164" fontId="3" fillId="3" borderId="6" xfId="0" applyNumberFormat="1" applyFont="1" applyFill="1" applyBorder="1" applyAlignment="1">
      <alignment horizontal="center"/>
    </xf>
    <xf numFmtId="0" fontId="2" fillId="16" borderId="0" xfId="0" applyFont="1" applyFill="1"/>
    <xf numFmtId="0" fontId="0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10" fontId="3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3" xfId="0" applyFont="1" applyBorder="1"/>
    <xf numFmtId="0" fontId="5" fillId="2" borderId="8" xfId="0" applyFont="1" applyFill="1" applyBorder="1" applyAlignment="1">
      <alignment horizontal="left"/>
    </xf>
    <xf numFmtId="0" fontId="2" fillId="0" borderId="9" xfId="0" applyFont="1" applyBorder="1"/>
    <xf numFmtId="0" fontId="2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29"/>
  <sheetViews>
    <sheetView showGridLines="0" tabSelected="1" workbookViewId="0">
      <selection activeCell="C11" sqref="C11"/>
    </sheetView>
  </sheetViews>
  <sheetFormatPr defaultColWidth="14.42578125" defaultRowHeight="15" customHeight="1"/>
  <cols>
    <col min="1" max="1" width="8.85546875" customWidth="1"/>
    <col min="2" max="2" width="27.140625" customWidth="1"/>
    <col min="3" max="3" width="20.85546875" customWidth="1"/>
    <col min="4" max="4" width="29.140625" customWidth="1"/>
    <col min="5" max="5" width="5.7109375" customWidth="1"/>
    <col min="6" max="6" width="21.42578125" customWidth="1"/>
    <col min="7" max="8" width="19.5703125" customWidth="1"/>
    <col min="9" max="9" width="8.85546875" customWidth="1"/>
    <col min="10" max="10" width="21.7109375" customWidth="1"/>
    <col min="11" max="11" width="19.28515625" customWidth="1"/>
    <col min="12" max="12" width="17.7109375" customWidth="1"/>
    <col min="13" max="13" width="20.28515625" customWidth="1"/>
    <col min="14" max="14" width="29.28515625" customWidth="1"/>
    <col min="15" max="15" width="16.42578125" customWidth="1"/>
    <col min="16" max="16" width="20.7109375" customWidth="1"/>
    <col min="17" max="17" width="14.42578125" customWidth="1"/>
    <col min="18" max="18" width="30.28515625" customWidth="1"/>
    <col min="19" max="19" width="32.42578125" customWidth="1"/>
    <col min="20" max="20" width="5.28515625" customWidth="1"/>
  </cols>
  <sheetData>
    <row r="1" spans="1:20" ht="15.75">
      <c r="A1" s="1" t="s">
        <v>0</v>
      </c>
      <c r="B1" s="2" t="s">
        <v>1</v>
      </c>
      <c r="C1" s="1" t="s">
        <v>2</v>
      </c>
      <c r="D1" s="1" t="s">
        <v>3</v>
      </c>
      <c r="E1" s="113" t="s">
        <v>4</v>
      </c>
      <c r="F1" s="114"/>
      <c r="G1" s="114"/>
      <c r="H1" s="114"/>
      <c r="I1" s="114"/>
      <c r="J1" s="114"/>
      <c r="K1" s="3"/>
      <c r="L1" s="3"/>
      <c r="M1" s="3"/>
      <c r="N1" s="4"/>
    </row>
    <row r="2" spans="1:20" ht="15.75">
      <c r="A2" s="5" t="s">
        <v>5</v>
      </c>
      <c r="B2" s="6">
        <v>250</v>
      </c>
      <c r="C2" s="7">
        <v>0.08</v>
      </c>
      <c r="D2" s="8"/>
      <c r="E2" s="9" t="s">
        <v>6</v>
      </c>
      <c r="F2" s="10">
        <v>10</v>
      </c>
      <c r="G2" s="10">
        <v>73</v>
      </c>
      <c r="H2" s="10">
        <v>98</v>
      </c>
      <c r="I2" s="115" t="s">
        <v>7</v>
      </c>
      <c r="J2" s="116"/>
      <c r="K2" s="116"/>
      <c r="L2" s="116"/>
      <c r="M2" s="116"/>
      <c r="N2" s="117"/>
    </row>
    <row r="3" spans="1:20" ht="15.75">
      <c r="A3" s="11"/>
      <c r="B3" s="12" t="s">
        <v>8</v>
      </c>
      <c r="C3" s="13"/>
      <c r="D3" s="14"/>
      <c r="E3" s="15" t="s">
        <v>9</v>
      </c>
      <c r="F3" s="16" t="s">
        <v>10</v>
      </c>
      <c r="G3" s="17" t="s">
        <v>11</v>
      </c>
      <c r="H3" s="17" t="s">
        <v>12</v>
      </c>
      <c r="I3" s="18" t="s">
        <v>13</v>
      </c>
      <c r="J3" s="18"/>
      <c r="K3" s="18"/>
      <c r="L3" s="18"/>
      <c r="M3" s="18"/>
      <c r="N3" s="19"/>
    </row>
    <row r="4" spans="1:20" ht="15.75">
      <c r="B4" s="20"/>
      <c r="I4" s="21"/>
      <c r="J4" s="21"/>
      <c r="K4" s="21"/>
      <c r="L4" s="21"/>
      <c r="M4" s="21"/>
      <c r="N4" s="21"/>
    </row>
    <row r="5" spans="1:20" ht="15.75">
      <c r="A5" s="22">
        <v>1</v>
      </c>
      <c r="B5" s="23">
        <f>B2*C2+B2</f>
        <v>270</v>
      </c>
      <c r="C5" s="24">
        <f t="shared" ref="C5:C129" si="0">$C$2</f>
        <v>0.08</v>
      </c>
      <c r="D5" s="25">
        <f>B5-B2</f>
        <v>20</v>
      </c>
      <c r="E5" s="26"/>
      <c r="F5" s="27">
        <f>D5/(F2*10)</f>
        <v>0.2</v>
      </c>
      <c r="G5" s="28">
        <f>D5/(G2*10)</f>
        <v>2.7397260273972601E-2</v>
      </c>
      <c r="H5" s="28">
        <f>D5/(H2*10)</f>
        <v>2.0408163265306121E-2</v>
      </c>
      <c r="I5" s="21"/>
      <c r="J5" s="21"/>
    </row>
    <row r="6" spans="1:20" ht="21">
      <c r="A6" s="29">
        <v>2</v>
      </c>
      <c r="B6" s="30">
        <f>B5*C2+B5</f>
        <v>291.60000000000002</v>
      </c>
      <c r="C6" s="31">
        <f t="shared" si="0"/>
        <v>0.08</v>
      </c>
      <c r="D6" s="32">
        <f t="shared" ref="D6:D129" si="1">B6-B5</f>
        <v>21.600000000000023</v>
      </c>
      <c r="E6" s="33"/>
      <c r="F6" s="34">
        <f>D6/(F2*10)</f>
        <v>0.21600000000000022</v>
      </c>
      <c r="G6" s="35">
        <f>D6/(G2*10)</f>
        <v>2.9589041095890441E-2</v>
      </c>
      <c r="H6" s="35">
        <f>D6/(H2*10)</f>
        <v>2.2040816326530637E-2</v>
      </c>
      <c r="I6" s="21"/>
      <c r="J6" s="36" t="s">
        <v>14</v>
      </c>
      <c r="K6" s="21"/>
      <c r="L6" s="21"/>
      <c r="M6" s="21"/>
      <c r="P6" s="37" t="s">
        <v>15</v>
      </c>
    </row>
    <row r="7" spans="1:20" ht="15.75">
      <c r="A7" s="29">
        <v>3</v>
      </c>
      <c r="B7" s="30">
        <f>B6*C2+B6</f>
        <v>314.928</v>
      </c>
      <c r="C7" s="31">
        <f t="shared" si="0"/>
        <v>0.08</v>
      </c>
      <c r="D7" s="32">
        <f t="shared" si="1"/>
        <v>23.327999999999975</v>
      </c>
      <c r="E7" s="33"/>
      <c r="F7" s="34">
        <f>D7/(F2*10)</f>
        <v>0.23327999999999974</v>
      </c>
      <c r="G7" s="35">
        <f>D7/(G2*10)</f>
        <v>3.1956164383561608E-2</v>
      </c>
      <c r="H7" s="35">
        <f>D7/(H2*10)</f>
        <v>2.3804081632653035E-2</v>
      </c>
      <c r="I7" s="21"/>
      <c r="J7" s="38" t="s">
        <v>16</v>
      </c>
      <c r="K7" s="38" t="s">
        <v>17</v>
      </c>
      <c r="L7" s="38" t="s">
        <v>18</v>
      </c>
      <c r="M7" s="38" t="s">
        <v>19</v>
      </c>
      <c r="N7" s="38" t="s">
        <v>20</v>
      </c>
      <c r="P7" s="39"/>
      <c r="Q7" s="40"/>
      <c r="R7" s="40"/>
      <c r="S7" s="40"/>
      <c r="T7" s="41"/>
    </row>
    <row r="8" spans="1:20" ht="15.75">
      <c r="A8" s="29">
        <v>4</v>
      </c>
      <c r="B8" s="30">
        <f>B7*C2+B7</f>
        <v>340.12223999999998</v>
      </c>
      <c r="C8" s="31">
        <f t="shared" si="0"/>
        <v>0.08</v>
      </c>
      <c r="D8" s="32">
        <f t="shared" si="1"/>
        <v>25.194239999999979</v>
      </c>
      <c r="E8" s="33"/>
      <c r="F8" s="34">
        <f>D8/(F2*10)</f>
        <v>0.25194239999999979</v>
      </c>
      <c r="G8" s="35">
        <f>D8/(G2*10)</f>
        <v>3.4512657534246545E-2</v>
      </c>
      <c r="H8" s="35">
        <f>D8/(H2*10)</f>
        <v>2.5708408163265285E-2</v>
      </c>
      <c r="I8" s="21"/>
      <c r="J8" s="42">
        <v>100</v>
      </c>
      <c r="K8" s="42">
        <f t="shared" ref="K8:K15" si="2">J8*5</f>
        <v>500</v>
      </c>
      <c r="L8" s="42">
        <f t="shared" ref="L8:L15" si="3">K8*4</f>
        <v>2000</v>
      </c>
      <c r="M8" s="43">
        <f t="shared" ref="M8:M15" si="4">L8*12</f>
        <v>24000</v>
      </c>
      <c r="N8" s="44" t="s">
        <v>21</v>
      </c>
      <c r="P8" s="45"/>
      <c r="Q8" s="46"/>
      <c r="R8" s="47" t="s">
        <v>22</v>
      </c>
      <c r="S8" s="48"/>
      <c r="T8" s="49"/>
    </row>
    <row r="9" spans="1:20" ht="15.75">
      <c r="A9" s="29">
        <v>5</v>
      </c>
      <c r="B9" s="30">
        <f>B8*C2+B8</f>
        <v>367.33201919999999</v>
      </c>
      <c r="C9" s="31">
        <f t="shared" si="0"/>
        <v>0.08</v>
      </c>
      <c r="D9" s="32">
        <f t="shared" si="1"/>
        <v>27.209779200000014</v>
      </c>
      <c r="E9" s="33"/>
      <c r="F9" s="34">
        <f>D9/(F2*10)</f>
        <v>0.27209779200000012</v>
      </c>
      <c r="G9" s="35">
        <f>D9/(G2*10)</f>
        <v>3.727367013698632E-2</v>
      </c>
      <c r="H9" s="35">
        <f>D9/(H2*10)</f>
        <v>2.7765080816326546E-2</v>
      </c>
      <c r="I9" s="21"/>
      <c r="J9" s="43">
        <v>250</v>
      </c>
      <c r="K9" s="42">
        <f t="shared" si="2"/>
        <v>1250</v>
      </c>
      <c r="L9" s="42">
        <f t="shared" si="3"/>
        <v>5000</v>
      </c>
      <c r="M9" s="43">
        <f t="shared" si="4"/>
        <v>60000</v>
      </c>
      <c r="N9" s="50" t="s">
        <v>23</v>
      </c>
      <c r="P9" s="45"/>
      <c r="Q9" s="51"/>
      <c r="R9" s="46"/>
      <c r="S9" s="46"/>
      <c r="T9" s="52"/>
    </row>
    <row r="10" spans="1:20" ht="15.75">
      <c r="A10" s="29">
        <v>6</v>
      </c>
      <c r="B10" s="30">
        <f>B9*C2+B9</f>
        <v>396.71858073599998</v>
      </c>
      <c r="C10" s="31">
        <f t="shared" si="0"/>
        <v>0.08</v>
      </c>
      <c r="D10" s="32">
        <f t="shared" si="1"/>
        <v>29.386561535999988</v>
      </c>
      <c r="E10" s="33"/>
      <c r="F10" s="34">
        <f>D10/(F2*10)</f>
        <v>0.29386561535999989</v>
      </c>
      <c r="G10" s="35">
        <f>D10/(G2*10)</f>
        <v>4.0255563747945186E-2</v>
      </c>
      <c r="H10" s="35">
        <f>D10/(H2*10)</f>
        <v>2.9986287281632641E-2</v>
      </c>
      <c r="I10" s="21"/>
      <c r="J10" s="42">
        <v>500</v>
      </c>
      <c r="K10" s="42">
        <f t="shared" si="2"/>
        <v>2500</v>
      </c>
      <c r="L10" s="42">
        <f t="shared" si="3"/>
        <v>10000</v>
      </c>
      <c r="M10" s="43">
        <f t="shared" si="4"/>
        <v>120000</v>
      </c>
      <c r="N10" s="50" t="s">
        <v>24</v>
      </c>
      <c r="P10" s="45"/>
      <c r="Q10" s="53" t="s">
        <v>25</v>
      </c>
      <c r="R10" s="54" t="s">
        <v>26</v>
      </c>
      <c r="S10" s="53" t="s">
        <v>27</v>
      </c>
      <c r="T10" s="52"/>
    </row>
    <row r="11" spans="1:20" ht="15.75">
      <c r="A11" s="29">
        <v>7</v>
      </c>
      <c r="B11" s="30">
        <f>B10*C2+B10</f>
        <v>428.45606719488001</v>
      </c>
      <c r="C11" s="31">
        <f t="shared" si="0"/>
        <v>0.08</v>
      </c>
      <c r="D11" s="32">
        <f t="shared" si="1"/>
        <v>31.737486458880028</v>
      </c>
      <c r="E11" s="33"/>
      <c r="F11" s="34">
        <f>D11/(F2*10)</f>
        <v>0.31737486458880027</v>
      </c>
      <c r="G11" s="35">
        <f>D11/(G2*10)</f>
        <v>4.3476008847780863E-2</v>
      </c>
      <c r="H11" s="35">
        <f>D11/(H2*10)</f>
        <v>3.2385190264163297E-2</v>
      </c>
      <c r="I11" s="21"/>
      <c r="J11" s="42">
        <v>650</v>
      </c>
      <c r="K11" s="42">
        <f t="shared" si="2"/>
        <v>3250</v>
      </c>
      <c r="L11" s="42">
        <f t="shared" si="3"/>
        <v>13000</v>
      </c>
      <c r="M11" s="43">
        <f t="shared" si="4"/>
        <v>156000</v>
      </c>
      <c r="N11" s="50" t="s">
        <v>28</v>
      </c>
      <c r="P11" s="45"/>
      <c r="Q11" s="55">
        <f>B2</f>
        <v>250</v>
      </c>
      <c r="R11" s="56"/>
      <c r="S11" s="57"/>
      <c r="T11" s="52"/>
    </row>
    <row r="12" spans="1:20" ht="15.75">
      <c r="A12" s="29">
        <v>8</v>
      </c>
      <c r="B12" s="30">
        <f>B11*C2+B11</f>
        <v>462.73255257047043</v>
      </c>
      <c r="C12" s="31">
        <f t="shared" si="0"/>
        <v>0.08</v>
      </c>
      <c r="D12" s="32">
        <f t="shared" si="1"/>
        <v>34.276485375590426</v>
      </c>
      <c r="E12" s="33"/>
      <c r="F12" s="34">
        <f>D12/(F2*10)</f>
        <v>0.34276485375590426</v>
      </c>
      <c r="G12" s="35">
        <f>D12/(G2*10)</f>
        <v>4.6954089555603325E-2</v>
      </c>
      <c r="H12" s="35">
        <f>D12/(H2*10)</f>
        <v>3.4976005485296349E-2</v>
      </c>
      <c r="I12" s="21"/>
      <c r="J12" s="42">
        <v>750</v>
      </c>
      <c r="K12" s="42">
        <f t="shared" si="2"/>
        <v>3750</v>
      </c>
      <c r="L12" s="42">
        <f t="shared" si="3"/>
        <v>15000</v>
      </c>
      <c r="M12" s="43">
        <f t="shared" si="4"/>
        <v>180000</v>
      </c>
      <c r="N12" s="50" t="s">
        <v>29</v>
      </c>
      <c r="P12" s="45"/>
      <c r="Q12" s="46"/>
      <c r="R12" s="46"/>
      <c r="S12" s="46"/>
      <c r="T12" s="52"/>
    </row>
    <row r="13" spans="1:20" ht="15.75">
      <c r="A13" s="29">
        <v>9</v>
      </c>
      <c r="B13" s="30">
        <f>B12*C2+B12</f>
        <v>499.75115677610808</v>
      </c>
      <c r="C13" s="31">
        <f t="shared" si="0"/>
        <v>0.08</v>
      </c>
      <c r="D13" s="32">
        <f t="shared" si="1"/>
        <v>37.018604205637644</v>
      </c>
      <c r="E13" s="33"/>
      <c r="F13" s="34">
        <f>D13/(F2*10)</f>
        <v>0.37018604205637645</v>
      </c>
      <c r="G13" s="35">
        <f>D13/(G2*10)</f>
        <v>5.0710416720051568E-2</v>
      </c>
      <c r="H13" s="35">
        <f>D13/(H2*10)</f>
        <v>3.7774085924120043E-2</v>
      </c>
      <c r="I13" s="21"/>
      <c r="J13" s="42">
        <v>1000</v>
      </c>
      <c r="K13" s="42">
        <f t="shared" si="2"/>
        <v>5000</v>
      </c>
      <c r="L13" s="42">
        <f t="shared" si="3"/>
        <v>20000</v>
      </c>
      <c r="M13" s="43">
        <f t="shared" si="4"/>
        <v>240000</v>
      </c>
      <c r="N13" s="50" t="s">
        <v>30</v>
      </c>
      <c r="P13" s="45"/>
      <c r="Q13" s="46"/>
      <c r="R13" s="54" t="s">
        <v>31</v>
      </c>
      <c r="S13" s="54" t="s">
        <v>32</v>
      </c>
      <c r="T13" s="52"/>
    </row>
    <row r="14" spans="1:20" ht="15.75">
      <c r="A14" s="29">
        <v>10</v>
      </c>
      <c r="B14" s="30">
        <f>B13*C2+B13</f>
        <v>539.73124931819677</v>
      </c>
      <c r="C14" s="31">
        <f t="shared" si="0"/>
        <v>0.08</v>
      </c>
      <c r="D14" s="32">
        <f t="shared" si="1"/>
        <v>39.980092542088698</v>
      </c>
      <c r="E14" s="33"/>
      <c r="F14" s="34">
        <f>D14/(F2*10)</f>
        <v>0.39980092542088697</v>
      </c>
      <c r="G14" s="35">
        <f>D14/(G2*10)</f>
        <v>5.4767250057655752E-2</v>
      </c>
      <c r="H14" s="35">
        <f>D14/(H2*10)</f>
        <v>4.0796012798049695E-2</v>
      </c>
      <c r="I14" s="21"/>
      <c r="J14" s="42">
        <v>1500</v>
      </c>
      <c r="K14" s="42">
        <f t="shared" si="2"/>
        <v>7500</v>
      </c>
      <c r="L14" s="42">
        <f t="shared" si="3"/>
        <v>30000</v>
      </c>
      <c r="M14" s="43">
        <f t="shared" si="4"/>
        <v>360000</v>
      </c>
      <c r="N14" s="50" t="s">
        <v>33</v>
      </c>
      <c r="P14" s="45"/>
      <c r="Q14" s="46"/>
      <c r="R14" s="58" t="s">
        <v>34</v>
      </c>
      <c r="S14" s="59">
        <f>B2*0.025</f>
        <v>6.25</v>
      </c>
      <c r="T14" s="52"/>
    </row>
    <row r="15" spans="1:20" ht="15.75">
      <c r="A15" s="29">
        <v>11</v>
      </c>
      <c r="B15" s="30">
        <f>B14*C2+B14</f>
        <v>582.90974926365254</v>
      </c>
      <c r="C15" s="31">
        <f t="shared" si="0"/>
        <v>0.08</v>
      </c>
      <c r="D15" s="32">
        <f t="shared" si="1"/>
        <v>43.178499945455769</v>
      </c>
      <c r="E15" s="60"/>
      <c r="F15" s="34">
        <f>D15/(F2*10)</f>
        <v>0.43178499945455767</v>
      </c>
      <c r="G15" s="35">
        <f>D15/(G2*10)</f>
        <v>5.9148630062268177E-2</v>
      </c>
      <c r="H15" s="35">
        <f>D15/(H2*10)</f>
        <v>4.405969382189364E-2</v>
      </c>
      <c r="I15" s="21"/>
      <c r="J15" s="61">
        <v>2000</v>
      </c>
      <c r="K15" s="61">
        <f t="shared" si="2"/>
        <v>10000</v>
      </c>
      <c r="L15" s="61">
        <f t="shared" si="3"/>
        <v>40000</v>
      </c>
      <c r="M15" s="62">
        <f t="shared" si="4"/>
        <v>480000</v>
      </c>
      <c r="N15" s="63" t="s">
        <v>35</v>
      </c>
      <c r="P15" s="45"/>
      <c r="Q15" s="46"/>
      <c r="R15" s="58">
        <f t="shared" ref="R15:R24" si="5">R14+1</f>
        <v>2</v>
      </c>
      <c r="S15" s="59">
        <f t="shared" ref="S15:S24" si="6">S14*1.7</f>
        <v>10.625</v>
      </c>
      <c r="T15" s="52"/>
    </row>
    <row r="16" spans="1:20" ht="15.75">
      <c r="A16" s="29">
        <v>12</v>
      </c>
      <c r="B16" s="30">
        <f>B15*C2+B15</f>
        <v>629.54252920474471</v>
      </c>
      <c r="C16" s="31">
        <f t="shared" si="0"/>
        <v>0.08</v>
      </c>
      <c r="D16" s="32">
        <f t="shared" si="1"/>
        <v>46.632779941092167</v>
      </c>
      <c r="E16" s="60"/>
      <c r="F16" s="34">
        <f>D16/(F2*10)</f>
        <v>0.46632779941092167</v>
      </c>
      <c r="G16" s="35">
        <f>D16/(G2*10)</f>
        <v>6.3880520467249541E-2</v>
      </c>
      <c r="H16" s="35">
        <f>D16/(H2*10)</f>
        <v>4.7584469327645068E-2</v>
      </c>
      <c r="I16" s="21"/>
      <c r="L16" s="21"/>
      <c r="M16" s="21"/>
      <c r="N16" s="21"/>
      <c r="P16" s="45"/>
      <c r="Q16" s="46"/>
      <c r="R16" s="58">
        <f t="shared" si="5"/>
        <v>3</v>
      </c>
      <c r="S16" s="59">
        <f t="shared" si="6"/>
        <v>18.0625</v>
      </c>
      <c r="T16" s="52"/>
    </row>
    <row r="17" spans="1:20" ht="21">
      <c r="A17" s="29">
        <v>13</v>
      </c>
      <c r="B17" s="30">
        <f>B16*C2+B16</f>
        <v>679.90593154112435</v>
      </c>
      <c r="C17" s="31">
        <f t="shared" si="0"/>
        <v>0.08</v>
      </c>
      <c r="D17" s="32">
        <f t="shared" si="1"/>
        <v>50.363402336379636</v>
      </c>
      <c r="E17" s="60"/>
      <c r="F17" s="34">
        <f>D17/(F2*10)</f>
        <v>0.50363402336379637</v>
      </c>
      <c r="G17" s="35">
        <f>D17/(G2*10)</f>
        <v>6.8990962104629641E-2</v>
      </c>
      <c r="H17" s="35">
        <f>D17/(H2*10)</f>
        <v>5.139122687385677E-2</v>
      </c>
      <c r="I17" s="21"/>
      <c r="J17" s="37" t="s">
        <v>36</v>
      </c>
      <c r="L17" s="21"/>
      <c r="M17" s="21"/>
      <c r="N17" s="21"/>
      <c r="P17" s="45"/>
      <c r="Q17" s="46"/>
      <c r="R17" s="58">
        <f t="shared" si="5"/>
        <v>4</v>
      </c>
      <c r="S17" s="59">
        <f t="shared" si="6"/>
        <v>30.706250000000001</v>
      </c>
      <c r="T17" s="52"/>
    </row>
    <row r="18" spans="1:20" ht="15.75">
      <c r="A18" s="29">
        <v>14</v>
      </c>
      <c r="B18" s="30">
        <f>B17*C2+B17</f>
        <v>734.29840606441428</v>
      </c>
      <c r="C18" s="31">
        <f t="shared" si="0"/>
        <v>0.08</v>
      </c>
      <c r="D18" s="32">
        <f t="shared" si="1"/>
        <v>54.392474523289934</v>
      </c>
      <c r="E18" s="60"/>
      <c r="F18" s="34">
        <f>D18/(F2*10)</f>
        <v>0.54392474523289935</v>
      </c>
      <c r="G18" s="35">
        <f>D18/(G2*10)</f>
        <v>7.4510239072999904E-2</v>
      </c>
      <c r="H18" s="35">
        <f>D18/(H2*10)</f>
        <v>5.5502525023765237E-2</v>
      </c>
      <c r="I18" s="21"/>
      <c r="J18" s="64" t="s">
        <v>37</v>
      </c>
      <c r="K18" s="65" t="s">
        <v>38</v>
      </c>
      <c r="L18" s="66" t="s">
        <v>39</v>
      </c>
      <c r="M18" s="67" t="s">
        <v>40</v>
      </c>
      <c r="N18" s="68" t="s">
        <v>41</v>
      </c>
      <c r="O18" s="69" t="s">
        <v>42</v>
      </c>
      <c r="P18" s="45"/>
      <c r="Q18" s="46"/>
      <c r="R18" s="58">
        <f t="shared" si="5"/>
        <v>5</v>
      </c>
      <c r="S18" s="59">
        <f t="shared" si="6"/>
        <v>52.200625000000002</v>
      </c>
      <c r="T18" s="52"/>
    </row>
    <row r="19" spans="1:20" ht="15.75">
      <c r="A19" s="29">
        <v>15</v>
      </c>
      <c r="B19" s="30">
        <f>B18*C2+B18</f>
        <v>793.04227854956741</v>
      </c>
      <c r="C19" s="31">
        <f t="shared" si="0"/>
        <v>0.08</v>
      </c>
      <c r="D19" s="32">
        <f t="shared" si="1"/>
        <v>58.743872485153133</v>
      </c>
      <c r="E19" s="60"/>
      <c r="F19" s="35">
        <f>D19/(F2*10)</f>
        <v>0.58743872485153137</v>
      </c>
      <c r="G19" s="35">
        <f>D19/(G2*10)</f>
        <v>8.0471058198839915E-2</v>
      </c>
      <c r="H19" s="35">
        <f>D19/(H2*10)</f>
        <v>5.9942727025666463E-2</v>
      </c>
      <c r="I19" s="21"/>
      <c r="J19" s="70" t="s">
        <v>43</v>
      </c>
      <c r="K19" s="71">
        <f t="shared" ref="K19:K49" si="7">D5</f>
        <v>20</v>
      </c>
      <c r="L19" s="72"/>
      <c r="M19" s="73">
        <f>B2</f>
        <v>250</v>
      </c>
      <c r="N19" s="74">
        <f>SUM(L19:L48)</f>
        <v>0</v>
      </c>
      <c r="O19" s="75">
        <f>M19+N19</f>
        <v>250</v>
      </c>
      <c r="P19" s="45"/>
      <c r="Q19" s="46"/>
      <c r="R19" s="58">
        <f t="shared" si="5"/>
        <v>6</v>
      </c>
      <c r="S19" s="59">
        <f t="shared" si="6"/>
        <v>88.741062499999998</v>
      </c>
      <c r="T19" s="52"/>
    </row>
    <row r="20" spans="1:20" ht="15.75">
      <c r="A20" s="29">
        <v>16</v>
      </c>
      <c r="B20" s="30">
        <f>B19*C2+B19</f>
        <v>856.48566083353285</v>
      </c>
      <c r="C20" s="31">
        <f t="shared" si="0"/>
        <v>0.08</v>
      </c>
      <c r="D20" s="32">
        <f t="shared" si="1"/>
        <v>63.443382283965434</v>
      </c>
      <c r="E20" s="60"/>
      <c r="F20" s="35">
        <f>D20/(F2*10)</f>
        <v>0.63443382283965433</v>
      </c>
      <c r="G20" s="35">
        <f>D20/(G2*10)</f>
        <v>8.6908742854747173E-2</v>
      </c>
      <c r="H20" s="35">
        <f>D20/(H2*10)</f>
        <v>6.4738145187719837E-2</v>
      </c>
      <c r="I20" s="21"/>
      <c r="J20" s="76" t="s">
        <v>44</v>
      </c>
      <c r="K20" s="77">
        <f t="shared" si="7"/>
        <v>21.600000000000023</v>
      </c>
      <c r="L20" s="78"/>
      <c r="M20" s="79"/>
      <c r="N20" s="21"/>
      <c r="O20" s="79"/>
      <c r="P20" s="45"/>
      <c r="Q20" s="46"/>
      <c r="R20" s="58">
        <f t="shared" si="5"/>
        <v>7</v>
      </c>
      <c r="S20" s="59">
        <f t="shared" si="6"/>
        <v>150.85980624999999</v>
      </c>
      <c r="T20" s="52"/>
    </row>
    <row r="21" spans="1:20" ht="15.75" customHeight="1">
      <c r="A21" s="29">
        <v>17</v>
      </c>
      <c r="B21" s="30">
        <f>B20*C2+B20</f>
        <v>925.00451370021551</v>
      </c>
      <c r="C21" s="31">
        <f t="shared" si="0"/>
        <v>0.08</v>
      </c>
      <c r="D21" s="32">
        <f t="shared" si="1"/>
        <v>68.518852866682664</v>
      </c>
      <c r="E21" s="60"/>
      <c r="F21" s="35">
        <f>D21/(F2*10)</f>
        <v>0.68518852866682667</v>
      </c>
      <c r="G21" s="35">
        <f>D21/(G2*10)</f>
        <v>9.3861442283126942E-2</v>
      </c>
      <c r="H21" s="35">
        <f>D21/(H2*10)</f>
        <v>6.9917196802737419E-2</v>
      </c>
      <c r="I21" s="21"/>
      <c r="J21" s="76" t="s">
        <v>45</v>
      </c>
      <c r="K21" s="77">
        <f t="shared" si="7"/>
        <v>23.327999999999975</v>
      </c>
      <c r="L21" s="78"/>
      <c r="M21" s="21"/>
      <c r="N21" s="21"/>
      <c r="O21" s="79"/>
      <c r="P21" s="45"/>
      <c r="Q21" s="46"/>
      <c r="R21" s="58">
        <f t="shared" si="5"/>
        <v>8</v>
      </c>
      <c r="S21" s="59">
        <f t="shared" si="6"/>
        <v>256.46167062499995</v>
      </c>
      <c r="T21" s="52"/>
    </row>
    <row r="22" spans="1:20" ht="15.75" customHeight="1">
      <c r="A22" s="29">
        <v>18</v>
      </c>
      <c r="B22" s="30">
        <f>B21*C2+B21</f>
        <v>999.0048747962328</v>
      </c>
      <c r="C22" s="31">
        <f t="shared" si="0"/>
        <v>0.08</v>
      </c>
      <c r="D22" s="32">
        <f t="shared" si="1"/>
        <v>74.000361096017286</v>
      </c>
      <c r="E22" s="60"/>
      <c r="F22" s="35">
        <f>D22/(F2*10)</f>
        <v>0.74000361096017286</v>
      </c>
      <c r="G22" s="35">
        <f>D22/(G2*10)</f>
        <v>0.10137035766577711</v>
      </c>
      <c r="H22" s="35">
        <f>D22/(H2*10)</f>
        <v>7.5510572546956409E-2</v>
      </c>
      <c r="I22" s="21"/>
      <c r="J22" s="76" t="s">
        <v>46</v>
      </c>
      <c r="K22" s="77">
        <f t="shared" si="7"/>
        <v>25.194239999999979</v>
      </c>
      <c r="L22" s="77"/>
      <c r="M22" s="21"/>
      <c r="N22" s="21"/>
      <c r="O22" s="79"/>
      <c r="P22" s="45"/>
      <c r="Q22" s="46"/>
      <c r="R22" s="58">
        <f t="shared" si="5"/>
        <v>9</v>
      </c>
      <c r="S22" s="59">
        <f t="shared" si="6"/>
        <v>435.98484006249993</v>
      </c>
      <c r="T22" s="52"/>
    </row>
    <row r="23" spans="1:20" ht="15.75" customHeight="1">
      <c r="A23" s="29">
        <v>19</v>
      </c>
      <c r="B23" s="30">
        <f>B22*C2+B22</f>
        <v>1078.9252647799315</v>
      </c>
      <c r="C23" s="31">
        <f t="shared" si="0"/>
        <v>0.08</v>
      </c>
      <c r="D23" s="32">
        <f t="shared" si="1"/>
        <v>79.920389983698669</v>
      </c>
      <c r="E23" s="60"/>
      <c r="F23" s="35">
        <f>D23/(F2*10)</f>
        <v>0.7992038998369867</v>
      </c>
      <c r="G23" s="35">
        <f>D23/(G2*10)</f>
        <v>0.10947998627903928</v>
      </c>
      <c r="H23" s="35">
        <f>D23/(H2*10)</f>
        <v>8.1551418350712931E-2</v>
      </c>
      <c r="I23" s="21"/>
      <c r="J23" s="76" t="s">
        <v>47</v>
      </c>
      <c r="K23" s="77">
        <f t="shared" si="7"/>
        <v>27.209779200000014</v>
      </c>
      <c r="L23" s="77"/>
      <c r="O23" s="79"/>
      <c r="P23" s="45"/>
      <c r="Q23" s="46"/>
      <c r="R23" s="58">
        <f t="shared" si="5"/>
        <v>10</v>
      </c>
      <c r="S23" s="59">
        <f t="shared" si="6"/>
        <v>741.17422810624987</v>
      </c>
      <c r="T23" s="52"/>
    </row>
    <row r="24" spans="1:20" ht="15.75" customHeight="1">
      <c r="A24" s="29">
        <v>20</v>
      </c>
      <c r="B24" s="30">
        <f>B23*C2+B23</f>
        <v>1165.239285962326</v>
      </c>
      <c r="C24" s="31">
        <f t="shared" si="0"/>
        <v>0.08</v>
      </c>
      <c r="D24" s="32">
        <f t="shared" si="1"/>
        <v>86.314021182394526</v>
      </c>
      <c r="E24" s="60"/>
      <c r="F24" s="35">
        <f>D24/(F2*10)</f>
        <v>0.86314021182394529</v>
      </c>
      <c r="G24" s="35">
        <f>D24/(G2*10)</f>
        <v>0.11823838518136237</v>
      </c>
      <c r="H24" s="35">
        <f>D24/(H2*10)</f>
        <v>8.8075531818769925E-2</v>
      </c>
      <c r="I24" s="21"/>
      <c r="J24" s="76" t="s">
        <v>48</v>
      </c>
      <c r="K24" s="77">
        <f t="shared" si="7"/>
        <v>29.386561535999988</v>
      </c>
      <c r="L24" s="77"/>
      <c r="M24" s="80" t="s">
        <v>49</v>
      </c>
      <c r="N24" s="81">
        <f>SUM(L19:L22)</f>
        <v>0</v>
      </c>
      <c r="O24" s="79"/>
      <c r="P24" s="45"/>
      <c r="Q24" s="46"/>
      <c r="R24" s="58">
        <f t="shared" si="5"/>
        <v>11</v>
      </c>
      <c r="S24" s="59">
        <f t="shared" si="6"/>
        <v>1259.9961877806247</v>
      </c>
      <c r="T24" s="52"/>
    </row>
    <row r="25" spans="1:20" ht="15.75" customHeight="1">
      <c r="A25" s="29">
        <v>21</v>
      </c>
      <c r="B25" s="30">
        <f>B24*C2+B24</f>
        <v>1258.4584288393121</v>
      </c>
      <c r="C25" s="31">
        <f t="shared" si="0"/>
        <v>0.08</v>
      </c>
      <c r="D25" s="32">
        <f t="shared" si="1"/>
        <v>93.219142876986098</v>
      </c>
      <c r="E25" s="60"/>
      <c r="F25" s="35">
        <f>D25/(F2*10)</f>
        <v>0.93219142876986094</v>
      </c>
      <c r="G25" s="35">
        <f>D25/(G2*10)</f>
        <v>0.12769745599587137</v>
      </c>
      <c r="H25" s="35">
        <f>D25/(H2*10)</f>
        <v>9.512157436427153E-2</v>
      </c>
      <c r="I25" s="21"/>
      <c r="J25" s="76" t="s">
        <v>50</v>
      </c>
      <c r="K25" s="77">
        <f t="shared" si="7"/>
        <v>31.737486458880028</v>
      </c>
      <c r="L25" s="77"/>
      <c r="M25" s="21"/>
      <c r="N25" s="21"/>
      <c r="O25" s="79"/>
      <c r="P25" s="82"/>
      <c r="Q25" s="83"/>
      <c r="R25" s="83"/>
      <c r="S25" s="83"/>
      <c r="T25" s="84"/>
    </row>
    <row r="26" spans="1:20" ht="15.75" customHeight="1">
      <c r="A26" s="29">
        <v>22</v>
      </c>
      <c r="B26" s="30">
        <f>B25*C2+B25</f>
        <v>1359.1351031464571</v>
      </c>
      <c r="C26" s="31">
        <f t="shared" si="0"/>
        <v>0.08</v>
      </c>
      <c r="D26" s="32">
        <f t="shared" si="1"/>
        <v>100.67667430714505</v>
      </c>
      <c r="E26" s="60"/>
      <c r="F26" s="35">
        <f>D26/(F2*10)</f>
        <v>1.0067667430714504</v>
      </c>
      <c r="G26" s="35">
        <f>D26/(G2*10)</f>
        <v>0.13791325247554118</v>
      </c>
      <c r="H26" s="35">
        <f>D26/(H2*10)</f>
        <v>0.10273130031341332</v>
      </c>
      <c r="I26" s="21"/>
      <c r="J26" s="76" t="s">
        <v>51</v>
      </c>
      <c r="K26" s="77">
        <f t="shared" si="7"/>
        <v>34.276485375590426</v>
      </c>
      <c r="L26" s="77"/>
      <c r="M26" s="21"/>
      <c r="N26" s="21"/>
      <c r="O26" s="79"/>
    </row>
    <row r="27" spans="1:20" ht="15.75" customHeight="1">
      <c r="A27" s="29">
        <v>23</v>
      </c>
      <c r="B27" s="30">
        <f>B26*C2+B26</f>
        <v>1467.8659113981737</v>
      </c>
      <c r="C27" s="31">
        <f t="shared" si="0"/>
        <v>0.08</v>
      </c>
      <c r="D27" s="32">
        <f t="shared" si="1"/>
        <v>108.73080825171655</v>
      </c>
      <c r="E27" s="60"/>
      <c r="F27" s="35">
        <f>D27/(F2*10)</f>
        <v>1.0873080825171655</v>
      </c>
      <c r="G27" s="35">
        <f>D27/(G2*10)</f>
        <v>0.14894631267358432</v>
      </c>
      <c r="H27" s="35">
        <f>D27/(H2*10)</f>
        <v>0.11094980433848628</v>
      </c>
      <c r="I27" s="21"/>
      <c r="J27" s="76" t="s">
        <v>52</v>
      </c>
      <c r="K27" s="77">
        <f t="shared" si="7"/>
        <v>37.018604205637644</v>
      </c>
      <c r="L27" s="77"/>
      <c r="M27" s="21"/>
      <c r="N27" s="21"/>
      <c r="O27" s="79"/>
      <c r="P27" s="85" t="s">
        <v>53</v>
      </c>
      <c r="Q27" s="86"/>
      <c r="R27" s="87"/>
    </row>
    <row r="28" spans="1:20" ht="15.75" customHeight="1">
      <c r="A28" s="29">
        <v>24</v>
      </c>
      <c r="B28" s="30">
        <f>B27*C2+B27</f>
        <v>1585.2951843100277</v>
      </c>
      <c r="C28" s="31">
        <f t="shared" si="0"/>
        <v>0.08</v>
      </c>
      <c r="D28" s="32">
        <f t="shared" si="1"/>
        <v>117.42927291185401</v>
      </c>
      <c r="E28" s="60"/>
      <c r="F28" s="35">
        <f>D28/(F2*10)</f>
        <v>1.1742927291185401</v>
      </c>
      <c r="G28" s="35">
        <f>D28/(G2*10)</f>
        <v>0.16086201768747124</v>
      </c>
      <c r="H28" s="35">
        <f>D28/(H2*10)</f>
        <v>0.11982578868556532</v>
      </c>
      <c r="I28" s="21"/>
      <c r="J28" s="76" t="s">
        <v>54</v>
      </c>
      <c r="K28" s="77">
        <f t="shared" si="7"/>
        <v>39.980092542088698</v>
      </c>
      <c r="L28" s="77"/>
      <c r="O28" s="79"/>
      <c r="P28" s="88" t="s">
        <v>55</v>
      </c>
      <c r="Q28" s="89"/>
      <c r="R28" s="90"/>
    </row>
    <row r="29" spans="1:20" ht="15.75" customHeight="1">
      <c r="A29" s="29">
        <v>25</v>
      </c>
      <c r="B29" s="30">
        <f>B28*C2+B28</f>
        <v>1712.1187990548299</v>
      </c>
      <c r="C29" s="31">
        <f t="shared" si="0"/>
        <v>0.08</v>
      </c>
      <c r="D29" s="32">
        <f t="shared" si="1"/>
        <v>126.82361474480217</v>
      </c>
      <c r="E29" s="60"/>
      <c r="F29" s="35">
        <f>D29/(F2*10)</f>
        <v>1.2682361474480217</v>
      </c>
      <c r="G29" s="35">
        <f>D29/(G2*10)</f>
        <v>0.17373097910246874</v>
      </c>
      <c r="H29" s="35">
        <f>D29/(H2*10)</f>
        <v>0.12941185178041037</v>
      </c>
      <c r="I29" s="21"/>
      <c r="J29" s="76" t="s">
        <v>56</v>
      </c>
      <c r="K29" s="77">
        <f t="shared" si="7"/>
        <v>43.178499945455769</v>
      </c>
      <c r="L29" s="77"/>
      <c r="M29" s="80" t="s">
        <v>57</v>
      </c>
      <c r="N29" s="81">
        <f>SUM(L24:L28)</f>
        <v>0</v>
      </c>
      <c r="O29" s="79"/>
      <c r="P29" s="91" t="s">
        <v>58</v>
      </c>
      <c r="Q29" s="89"/>
      <c r="R29" s="90"/>
    </row>
    <row r="30" spans="1:20" ht="15.75" customHeight="1">
      <c r="A30" s="29">
        <v>26</v>
      </c>
      <c r="B30" s="30">
        <f>B29*C2+B29</f>
        <v>1849.0883029792162</v>
      </c>
      <c r="C30" s="31">
        <f t="shared" si="0"/>
        <v>0.08</v>
      </c>
      <c r="D30" s="32">
        <f t="shared" si="1"/>
        <v>136.96950392438634</v>
      </c>
      <c r="E30" s="33"/>
      <c r="F30" s="35">
        <f>D30/(F2*10)</f>
        <v>1.3696950392438634</v>
      </c>
      <c r="G30" s="35">
        <f>D30/(G2*10)</f>
        <v>0.18762945743066622</v>
      </c>
      <c r="H30" s="35">
        <f>D30/(H2*10)</f>
        <v>0.13976479992284321</v>
      </c>
      <c r="I30" s="21"/>
      <c r="J30" s="76" t="s">
        <v>59</v>
      </c>
      <c r="K30" s="77">
        <f t="shared" si="7"/>
        <v>46.632779941092167</v>
      </c>
      <c r="L30" s="77"/>
      <c r="M30" s="21"/>
      <c r="N30" s="21"/>
      <c r="O30" s="79"/>
      <c r="P30" s="91" t="s">
        <v>60</v>
      </c>
      <c r="Q30" s="89"/>
      <c r="R30" s="90"/>
    </row>
    <row r="31" spans="1:20" ht="15.75" customHeight="1">
      <c r="A31" s="29">
        <v>27</v>
      </c>
      <c r="B31" s="30">
        <f>B30*C2+B30</f>
        <v>1997.0153672175536</v>
      </c>
      <c r="C31" s="31">
        <f t="shared" si="0"/>
        <v>0.08</v>
      </c>
      <c r="D31" s="32">
        <f t="shared" si="1"/>
        <v>147.92706423833738</v>
      </c>
      <c r="E31" s="33"/>
      <c r="F31" s="35">
        <f>D31/(F2*10)</f>
        <v>1.4792706423833737</v>
      </c>
      <c r="G31" s="35">
        <f>D31/(G2*10)</f>
        <v>0.20263981402511969</v>
      </c>
      <c r="H31" s="35">
        <f>D31/(H2*10)</f>
        <v>0.1509459839166708</v>
      </c>
      <c r="I31" s="21"/>
      <c r="J31" s="76" t="s">
        <v>61</v>
      </c>
      <c r="K31" s="77">
        <f t="shared" si="7"/>
        <v>50.363402336379636</v>
      </c>
      <c r="L31" s="77"/>
      <c r="M31" s="21"/>
      <c r="N31" s="21"/>
      <c r="O31" s="79"/>
      <c r="P31" s="92" t="s">
        <v>62</v>
      </c>
      <c r="Q31" s="93"/>
      <c r="R31" s="94"/>
    </row>
    <row r="32" spans="1:20" ht="15.75" customHeight="1">
      <c r="A32" s="29">
        <v>28</v>
      </c>
      <c r="B32" s="30">
        <f>B31*C2+B31</f>
        <v>2156.7765965949579</v>
      </c>
      <c r="C32" s="31">
        <f t="shared" si="0"/>
        <v>0.08</v>
      </c>
      <c r="D32" s="32">
        <f t="shared" si="1"/>
        <v>159.76122937740433</v>
      </c>
      <c r="E32" s="33"/>
      <c r="F32" s="35">
        <f>D32/(F2*10)</f>
        <v>1.5976122937740433</v>
      </c>
      <c r="G32" s="35">
        <f>D32/(G2*10)</f>
        <v>0.21885099914712922</v>
      </c>
      <c r="H32" s="35">
        <f>D32/(H2*10)</f>
        <v>0.16302166263000442</v>
      </c>
      <c r="I32" s="21"/>
      <c r="J32" s="76" t="s">
        <v>63</v>
      </c>
      <c r="K32" s="77">
        <f t="shared" si="7"/>
        <v>54.392474523289934</v>
      </c>
      <c r="L32" s="77"/>
      <c r="M32" s="21"/>
      <c r="N32" s="21"/>
      <c r="O32" s="79"/>
      <c r="P32" s="91" t="s">
        <v>64</v>
      </c>
      <c r="Q32" s="89"/>
      <c r="R32" s="90"/>
    </row>
    <row r="33" spans="1:19" ht="15.75" customHeight="1">
      <c r="A33" s="29">
        <v>29</v>
      </c>
      <c r="B33" s="30">
        <f>B32*C2+B32</f>
        <v>2329.3187243225548</v>
      </c>
      <c r="C33" s="31">
        <f t="shared" si="0"/>
        <v>0.08</v>
      </c>
      <c r="D33" s="32">
        <f t="shared" si="1"/>
        <v>172.54212772759684</v>
      </c>
      <c r="E33" s="33"/>
      <c r="F33" s="35">
        <f>D33/(F2*10)</f>
        <v>1.7254212772759683</v>
      </c>
      <c r="G33" s="35">
        <f>D33/(G2*10)</f>
        <v>0.23635907907889978</v>
      </c>
      <c r="H33" s="35">
        <f>D33/(H2*10)</f>
        <v>0.17606339564040493</v>
      </c>
      <c r="I33" s="21"/>
      <c r="J33" s="76" t="s">
        <v>65</v>
      </c>
      <c r="K33" s="77">
        <f t="shared" si="7"/>
        <v>58.743872485153133</v>
      </c>
      <c r="L33" s="77"/>
      <c r="O33" s="79"/>
    </row>
    <row r="34" spans="1:19" ht="15.75" customHeight="1">
      <c r="A34" s="29">
        <v>30</v>
      </c>
      <c r="B34" s="30">
        <f>B33*C2+B33</f>
        <v>2515.664222268359</v>
      </c>
      <c r="C34" s="31">
        <f t="shared" si="0"/>
        <v>0.08</v>
      </c>
      <c r="D34" s="32">
        <f t="shared" si="1"/>
        <v>186.34549794580425</v>
      </c>
      <c r="E34" s="33"/>
      <c r="F34" s="35">
        <f>D34/(F2*10)</f>
        <v>1.8634549794580426</v>
      </c>
      <c r="G34" s="35">
        <f>D34/(G2*10)</f>
        <v>0.25526780540521132</v>
      </c>
      <c r="H34" s="35">
        <f>D34/(H2*10)</f>
        <v>0.19014846729163701</v>
      </c>
      <c r="I34" s="21"/>
      <c r="J34" s="76" t="s">
        <v>66</v>
      </c>
      <c r="K34" s="77">
        <f t="shared" si="7"/>
        <v>63.443382283965434</v>
      </c>
      <c r="L34" s="77"/>
      <c r="M34" s="80" t="s">
        <v>67</v>
      </c>
      <c r="N34" s="81">
        <f>SUM(L29:L33)</f>
        <v>0</v>
      </c>
      <c r="O34" s="79"/>
    </row>
    <row r="35" spans="1:19" ht="15.75" customHeight="1">
      <c r="A35" s="29">
        <v>31</v>
      </c>
      <c r="B35" s="30">
        <f>B34*C2+B34</f>
        <v>2716.9173600498279</v>
      </c>
      <c r="C35" s="31">
        <f t="shared" si="0"/>
        <v>0.08</v>
      </c>
      <c r="D35" s="32">
        <f t="shared" si="1"/>
        <v>201.25313778146892</v>
      </c>
      <c r="E35" s="33"/>
      <c r="F35" s="35">
        <f>D35/(F2*10)</f>
        <v>2.0125313778146894</v>
      </c>
      <c r="G35" s="35">
        <f>D35/(G2*10)</f>
        <v>0.27568922983762867</v>
      </c>
      <c r="H35" s="35">
        <f>D35/(H2*10)</f>
        <v>0.20536034467496828</v>
      </c>
      <c r="I35" s="21"/>
      <c r="J35" s="76" t="s">
        <v>68</v>
      </c>
      <c r="K35" s="77">
        <f t="shared" si="7"/>
        <v>68.518852866682664</v>
      </c>
      <c r="L35" s="77"/>
      <c r="M35" s="21"/>
      <c r="N35" s="21"/>
      <c r="O35" s="79"/>
    </row>
    <row r="36" spans="1:19" ht="15.75" customHeight="1">
      <c r="A36" s="29">
        <v>32</v>
      </c>
      <c r="B36" s="30">
        <f>B35*C2+B35</f>
        <v>2934.270748853814</v>
      </c>
      <c r="C36" s="31">
        <f t="shared" si="0"/>
        <v>0.08</v>
      </c>
      <c r="D36" s="32">
        <f t="shared" si="1"/>
        <v>217.35338880398604</v>
      </c>
      <c r="E36" s="33"/>
      <c r="F36" s="35">
        <f>D36/(F2*10)</f>
        <v>2.1735338880398603</v>
      </c>
      <c r="G36" s="35">
        <f>D36/(G2*10)</f>
        <v>0.2977443682246384</v>
      </c>
      <c r="H36" s="35">
        <f>D36/(H2*10)</f>
        <v>0.22178917224896535</v>
      </c>
      <c r="I36" s="21"/>
      <c r="J36" s="76" t="s">
        <v>69</v>
      </c>
      <c r="K36" s="77">
        <f t="shared" si="7"/>
        <v>74.000361096017286</v>
      </c>
      <c r="L36" s="77"/>
      <c r="M36" s="21"/>
      <c r="N36" s="21"/>
      <c r="O36" s="79"/>
    </row>
    <row r="37" spans="1:19" ht="15.75" customHeight="1">
      <c r="A37" s="29">
        <v>33</v>
      </c>
      <c r="B37" s="30">
        <f>B36*C2+B36</f>
        <v>3169.0124087621189</v>
      </c>
      <c r="C37" s="31">
        <f t="shared" si="0"/>
        <v>0.08</v>
      </c>
      <c r="D37" s="32">
        <f t="shared" si="1"/>
        <v>234.74165990830488</v>
      </c>
      <c r="E37" s="33"/>
      <c r="F37" s="35">
        <f>D37/(F2*10)</f>
        <v>2.3474165990830489</v>
      </c>
      <c r="G37" s="35">
        <f>D37/(G2*10)</f>
        <v>0.32156391768260945</v>
      </c>
      <c r="H37" s="35">
        <f>D37/(H2*10)</f>
        <v>0.23953230602888254</v>
      </c>
      <c r="I37" s="21"/>
      <c r="J37" s="76" t="s">
        <v>70</v>
      </c>
      <c r="K37" s="77">
        <f t="shared" si="7"/>
        <v>79.920389983698669</v>
      </c>
      <c r="L37" s="77"/>
      <c r="M37" s="21"/>
      <c r="N37" s="21"/>
      <c r="O37" s="79"/>
    </row>
    <row r="38" spans="1:19" ht="15.75" customHeight="1">
      <c r="A38" s="29">
        <v>34</v>
      </c>
      <c r="B38" s="30">
        <f>B37*C2+B37</f>
        <v>3422.5334014630885</v>
      </c>
      <c r="C38" s="31">
        <f t="shared" si="0"/>
        <v>0.08</v>
      </c>
      <c r="D38" s="32">
        <f t="shared" si="1"/>
        <v>253.5209927009696</v>
      </c>
      <c r="E38" s="33"/>
      <c r="F38" s="35">
        <f>D38/(F2*10)</f>
        <v>2.5352099270096962</v>
      </c>
      <c r="G38" s="35">
        <f>D38/(G2*10)</f>
        <v>0.34728903109721865</v>
      </c>
      <c r="H38" s="35">
        <f>D38/(H2*10)</f>
        <v>0.25869489051119349</v>
      </c>
      <c r="I38" s="21"/>
      <c r="J38" s="76" t="s">
        <v>71</v>
      </c>
      <c r="K38" s="77">
        <f t="shared" si="7"/>
        <v>86.314021182394526</v>
      </c>
      <c r="L38" s="77"/>
      <c r="O38" s="79"/>
    </row>
    <row r="39" spans="1:19" ht="15.75" customHeight="1">
      <c r="A39" s="29">
        <v>35</v>
      </c>
      <c r="B39" s="30">
        <f>B38*C2+B38</f>
        <v>3696.3360735801357</v>
      </c>
      <c r="C39" s="31">
        <f t="shared" si="0"/>
        <v>0.08</v>
      </c>
      <c r="D39" s="32">
        <f t="shared" si="1"/>
        <v>273.80267211704722</v>
      </c>
      <c r="E39" s="33"/>
      <c r="F39" s="35">
        <f>D39/(F2*10)</f>
        <v>2.7380267211704723</v>
      </c>
      <c r="G39" s="35">
        <f>D39/(G2*10)</f>
        <v>0.37507215358499618</v>
      </c>
      <c r="H39" s="35">
        <f>D39/(H2*10)</f>
        <v>0.27939048175208903</v>
      </c>
      <c r="I39" s="21"/>
      <c r="J39" s="76" t="s">
        <v>72</v>
      </c>
      <c r="K39" s="77">
        <f t="shared" si="7"/>
        <v>93.219142876986098</v>
      </c>
      <c r="L39" s="77"/>
      <c r="M39" s="80" t="s">
        <v>73</v>
      </c>
      <c r="N39" s="81">
        <f>SUM(L34:L38)</f>
        <v>0</v>
      </c>
      <c r="O39" s="79"/>
    </row>
    <row r="40" spans="1:19" ht="15.75" customHeight="1">
      <c r="A40" s="29">
        <v>36</v>
      </c>
      <c r="B40" s="30">
        <f>B39*C2+B39</f>
        <v>3992.0429594665466</v>
      </c>
      <c r="C40" s="31">
        <f t="shared" si="0"/>
        <v>0.08</v>
      </c>
      <c r="D40" s="32">
        <f t="shared" si="1"/>
        <v>295.70688588641087</v>
      </c>
      <c r="E40" s="33"/>
      <c r="F40" s="35">
        <f>D40/(F2*10)</f>
        <v>2.9570688588641088</v>
      </c>
      <c r="G40" s="35">
        <f>D40/(G2*10)</f>
        <v>0.4050779258717957</v>
      </c>
      <c r="H40" s="35">
        <f>D40/(H2*10)</f>
        <v>0.30174172029225599</v>
      </c>
      <c r="I40" s="21"/>
      <c r="J40" s="76" t="s">
        <v>74</v>
      </c>
      <c r="K40" s="77">
        <f t="shared" si="7"/>
        <v>100.67667430714505</v>
      </c>
      <c r="L40" s="77"/>
      <c r="M40" s="21"/>
      <c r="N40" s="21"/>
      <c r="O40" s="79"/>
    </row>
    <row r="41" spans="1:19" ht="15.75" customHeight="1">
      <c r="A41" s="29">
        <v>37</v>
      </c>
      <c r="B41" s="30">
        <f>B40*C2+B40</f>
        <v>4311.4063962238706</v>
      </c>
      <c r="C41" s="31">
        <f t="shared" si="0"/>
        <v>0.08</v>
      </c>
      <c r="D41" s="32">
        <f t="shared" si="1"/>
        <v>319.36343675732405</v>
      </c>
      <c r="E41" s="33"/>
      <c r="F41" s="35">
        <f>D41/(F2*10)</f>
        <v>3.1936343675732406</v>
      </c>
      <c r="G41" s="35">
        <f>D41/(G2*10)</f>
        <v>0.43748415994153977</v>
      </c>
      <c r="H41" s="35">
        <f>D41/(H2*10)</f>
        <v>0.32588105791563676</v>
      </c>
      <c r="I41" s="21"/>
      <c r="J41" s="76" t="s">
        <v>75</v>
      </c>
      <c r="K41" s="77">
        <f t="shared" si="7"/>
        <v>108.73080825171655</v>
      </c>
      <c r="L41" s="77"/>
      <c r="M41" s="21"/>
      <c r="N41" s="21"/>
      <c r="O41" s="79"/>
    </row>
    <row r="42" spans="1:19" ht="15.75" customHeight="1">
      <c r="A42" s="29">
        <v>38</v>
      </c>
      <c r="B42" s="30">
        <f>B41*C2+B41</f>
        <v>4656.31890792178</v>
      </c>
      <c r="C42" s="31">
        <f t="shared" si="0"/>
        <v>0.08</v>
      </c>
      <c r="D42" s="32">
        <f t="shared" si="1"/>
        <v>344.91251169790939</v>
      </c>
      <c r="E42" s="33"/>
      <c r="F42" s="35">
        <f>D42/(F2*10)</f>
        <v>3.449125116979094</v>
      </c>
      <c r="G42" s="35">
        <f>D42/(G2*10)</f>
        <v>0.47248289273686217</v>
      </c>
      <c r="H42" s="35">
        <f>D42/(H2*10)</f>
        <v>0.35195154254888716</v>
      </c>
      <c r="I42" s="21"/>
      <c r="J42" s="76" t="s">
        <v>76</v>
      </c>
      <c r="K42" s="77">
        <f t="shared" si="7"/>
        <v>117.42927291185401</v>
      </c>
      <c r="L42" s="77"/>
      <c r="M42" s="21"/>
      <c r="N42" s="21"/>
      <c r="O42" s="79"/>
    </row>
    <row r="43" spans="1:19" ht="15.75" customHeight="1">
      <c r="A43" s="29">
        <v>39</v>
      </c>
      <c r="B43" s="30">
        <f>B42*C2+B42</f>
        <v>5028.824420555522</v>
      </c>
      <c r="C43" s="31">
        <f t="shared" si="0"/>
        <v>0.08</v>
      </c>
      <c r="D43" s="32">
        <f t="shared" si="1"/>
        <v>372.505512633742</v>
      </c>
      <c r="E43" s="33"/>
      <c r="F43" s="35">
        <f>D43/(F2*10)</f>
        <v>3.7250551263374199</v>
      </c>
      <c r="G43" s="35">
        <f>D43/(G2*10)</f>
        <v>0.51028152415581096</v>
      </c>
      <c r="H43" s="35">
        <f>D43/(H2*10)</f>
        <v>0.38010766595279794</v>
      </c>
      <c r="I43" s="21"/>
      <c r="J43" s="76" t="s">
        <v>77</v>
      </c>
      <c r="K43" s="77">
        <f t="shared" si="7"/>
        <v>126.82361474480217</v>
      </c>
      <c r="L43" s="77"/>
      <c r="O43" s="79"/>
      <c r="S43" s="79"/>
    </row>
    <row r="44" spans="1:19" ht="15.75" customHeight="1">
      <c r="A44" s="29">
        <v>40</v>
      </c>
      <c r="B44" s="30">
        <f>B43*C2+B43</f>
        <v>5431.1303741999636</v>
      </c>
      <c r="C44" s="31">
        <f t="shared" si="0"/>
        <v>0.08</v>
      </c>
      <c r="D44" s="32">
        <f t="shared" si="1"/>
        <v>402.30595364444162</v>
      </c>
      <c r="E44" s="33"/>
      <c r="F44" s="35">
        <f>D44/(F2*10)</f>
        <v>4.0230595364444159</v>
      </c>
      <c r="G44" s="35">
        <f>D44/(G2*10)</f>
        <v>0.55110404608827623</v>
      </c>
      <c r="H44" s="35">
        <f>D44/(H2*10)</f>
        <v>0.41051627922902206</v>
      </c>
      <c r="I44" s="21"/>
      <c r="J44" s="76" t="s">
        <v>78</v>
      </c>
      <c r="K44" s="77">
        <f t="shared" si="7"/>
        <v>136.96950392438634</v>
      </c>
      <c r="L44" s="95"/>
      <c r="M44" s="80" t="s">
        <v>79</v>
      </c>
      <c r="N44" s="81">
        <f>SUM(L39:L43)</f>
        <v>0</v>
      </c>
      <c r="O44" s="79"/>
    </row>
    <row r="45" spans="1:19" ht="15.75" customHeight="1">
      <c r="A45" s="29">
        <v>41</v>
      </c>
      <c r="B45" s="30">
        <f>B44*C2+B44</f>
        <v>5865.6208041359605</v>
      </c>
      <c r="C45" s="31">
        <f t="shared" si="0"/>
        <v>0.08</v>
      </c>
      <c r="D45" s="32">
        <f t="shared" si="1"/>
        <v>434.49042993599687</v>
      </c>
      <c r="E45" s="33"/>
      <c r="F45" s="35">
        <f>D45/(F2*10)</f>
        <v>4.3449042993599685</v>
      </c>
      <c r="G45" s="35">
        <f>D45/(G2*10)</f>
        <v>0.59519236977533818</v>
      </c>
      <c r="H45" s="35">
        <f>D45/(H2*10)</f>
        <v>0.44335758156734373</v>
      </c>
      <c r="I45" s="21"/>
      <c r="J45" s="76" t="s">
        <v>80</v>
      </c>
      <c r="K45" s="77">
        <f t="shared" si="7"/>
        <v>147.92706423833738</v>
      </c>
      <c r="L45" s="77"/>
      <c r="M45" s="21"/>
      <c r="N45" s="21"/>
      <c r="O45" s="79"/>
    </row>
    <row r="46" spans="1:19" ht="15.75" customHeight="1">
      <c r="A46" s="29">
        <v>42</v>
      </c>
      <c r="B46" s="30">
        <f>B45*C2+B45</f>
        <v>6334.8704684668373</v>
      </c>
      <c r="C46" s="31">
        <f t="shared" si="0"/>
        <v>0.08</v>
      </c>
      <c r="D46" s="32">
        <f t="shared" si="1"/>
        <v>469.24966433087684</v>
      </c>
      <c r="E46" s="33"/>
      <c r="F46" s="35">
        <f>D46/(F2*10)</f>
        <v>4.6924966433087683</v>
      </c>
      <c r="G46" s="35">
        <f>D46/(G2*10)</f>
        <v>0.64280775935736556</v>
      </c>
      <c r="H46" s="35">
        <f>D46/(H2*10)</f>
        <v>0.47882618809273148</v>
      </c>
      <c r="I46" s="21"/>
      <c r="J46" s="76" t="s">
        <v>81</v>
      </c>
      <c r="K46" s="77">
        <f t="shared" si="7"/>
        <v>159.76122937740433</v>
      </c>
      <c r="L46" s="77"/>
      <c r="M46" s="21"/>
      <c r="N46" s="21"/>
      <c r="O46" s="79"/>
    </row>
    <row r="47" spans="1:19" ht="15.75" customHeight="1">
      <c r="A47" s="29">
        <v>43</v>
      </c>
      <c r="B47" s="30">
        <f>B46*C2+B46</f>
        <v>6841.6601059441846</v>
      </c>
      <c r="C47" s="31">
        <f t="shared" si="0"/>
        <v>0.08</v>
      </c>
      <c r="D47" s="32">
        <f t="shared" si="1"/>
        <v>506.78963747734724</v>
      </c>
      <c r="E47" s="33"/>
      <c r="F47" s="35">
        <f>D47/(F2*10)</f>
        <v>5.067896374773472</v>
      </c>
      <c r="G47" s="35">
        <f>D47/(G2*10)</f>
        <v>0.69423238010595512</v>
      </c>
      <c r="H47" s="35">
        <f>D47/(H2*10)</f>
        <v>0.51713228314015025</v>
      </c>
      <c r="I47" s="21"/>
      <c r="J47" s="76" t="s">
        <v>82</v>
      </c>
      <c r="K47" s="77">
        <f t="shared" si="7"/>
        <v>172.54212772759684</v>
      </c>
      <c r="L47" s="77"/>
      <c r="M47" s="21"/>
      <c r="N47" s="21"/>
      <c r="O47" s="79"/>
    </row>
    <row r="48" spans="1:19" ht="15.75" customHeight="1">
      <c r="A48" s="29">
        <v>44</v>
      </c>
      <c r="B48" s="30">
        <f>B47*C2+B47</f>
        <v>7388.9929144197195</v>
      </c>
      <c r="C48" s="31">
        <f t="shared" si="0"/>
        <v>0.08</v>
      </c>
      <c r="D48" s="32">
        <f t="shared" si="1"/>
        <v>547.33280847553488</v>
      </c>
      <c r="E48" s="33"/>
      <c r="F48" s="35">
        <f>D48/(F2*10)</f>
        <v>5.4733280847553489</v>
      </c>
      <c r="G48" s="35">
        <f>D48/(G2*10)</f>
        <v>0.74977097051443131</v>
      </c>
      <c r="H48" s="35">
        <f>D48/(H2*10)</f>
        <v>0.5585028657913621</v>
      </c>
      <c r="I48" s="21"/>
      <c r="J48" s="76" t="s">
        <v>83</v>
      </c>
      <c r="K48" s="77">
        <f t="shared" si="7"/>
        <v>186.34549794580425</v>
      </c>
      <c r="L48" s="77"/>
      <c r="O48" s="79"/>
    </row>
    <row r="49" spans="1:14" ht="15.75" customHeight="1">
      <c r="A49" s="29">
        <v>45</v>
      </c>
      <c r="B49" s="30">
        <f>B48*C2+B48</f>
        <v>7980.1123475732966</v>
      </c>
      <c r="C49" s="31">
        <f t="shared" si="0"/>
        <v>0.08</v>
      </c>
      <c r="D49" s="32">
        <f t="shared" si="1"/>
        <v>591.11943315357712</v>
      </c>
      <c r="E49" s="33"/>
      <c r="F49" s="35">
        <f>D49/(F2*10)</f>
        <v>5.9111943315357713</v>
      </c>
      <c r="G49" s="35">
        <f>D49/(G2*10)</f>
        <v>0.80975264815558512</v>
      </c>
      <c r="H49" s="35">
        <f>D49/(H2*10)</f>
        <v>0.60318309505467049</v>
      </c>
      <c r="I49" s="21"/>
      <c r="J49" s="96" t="s">
        <v>84</v>
      </c>
      <c r="K49" s="97">
        <f t="shared" si="7"/>
        <v>201.25313778146892</v>
      </c>
      <c r="L49" s="97"/>
      <c r="M49" s="98" t="s">
        <v>85</v>
      </c>
      <c r="N49" s="81">
        <f>SUM(L44:L48)</f>
        <v>0</v>
      </c>
    </row>
    <row r="50" spans="1:14" ht="15.75" customHeight="1">
      <c r="A50" s="29">
        <v>46</v>
      </c>
      <c r="B50" s="30">
        <f>B49*C2+B49</f>
        <v>8618.5213353791605</v>
      </c>
      <c r="C50" s="31">
        <f t="shared" si="0"/>
        <v>0.08</v>
      </c>
      <c r="D50" s="32">
        <f t="shared" si="1"/>
        <v>638.40898780586394</v>
      </c>
      <c r="E50" s="33"/>
      <c r="F50" s="35">
        <f>D50/(F2*10)</f>
        <v>6.3840898780586395</v>
      </c>
      <c r="G50" s="35">
        <f>D50/(G2*10)</f>
        <v>0.87453286000803276</v>
      </c>
      <c r="H50" s="35">
        <f>D50/(H2*10)</f>
        <v>0.65143774265904486</v>
      </c>
      <c r="I50" s="21"/>
      <c r="J50" s="99" t="s">
        <v>86</v>
      </c>
      <c r="K50" s="100">
        <f t="shared" ref="K50:L50" si="8">SUM(K19:K49)</f>
        <v>2466.9173600498279</v>
      </c>
      <c r="L50" s="100">
        <f t="shared" si="8"/>
        <v>0</v>
      </c>
      <c r="M50" s="21"/>
      <c r="N50" s="21"/>
    </row>
    <row r="51" spans="1:14" ht="15.75" customHeight="1">
      <c r="A51" s="29">
        <v>47</v>
      </c>
      <c r="B51" s="30">
        <f>B50*C2+B50</f>
        <v>9308.0030422094933</v>
      </c>
      <c r="C51" s="31">
        <f t="shared" si="0"/>
        <v>0.08</v>
      </c>
      <c r="D51" s="32">
        <f t="shared" si="1"/>
        <v>689.48170683033277</v>
      </c>
      <c r="E51" s="33"/>
      <c r="F51" s="35">
        <f>D51/(F2*10)</f>
        <v>6.8948170683033281</v>
      </c>
      <c r="G51" s="35">
        <f>D51/(G2*10)</f>
        <v>0.94449548880867507</v>
      </c>
      <c r="H51" s="35">
        <f>D51/(H2*10)</f>
        <v>0.70355276207176809</v>
      </c>
      <c r="I51" s="21"/>
      <c r="J51" s="21"/>
      <c r="M51" s="21"/>
      <c r="N51" s="21"/>
    </row>
    <row r="52" spans="1:14" ht="15.75" customHeight="1">
      <c r="A52" s="29">
        <v>48</v>
      </c>
      <c r="B52" s="30">
        <f>B51*C2+B51</f>
        <v>10052.643285586253</v>
      </c>
      <c r="C52" s="31">
        <f t="shared" si="0"/>
        <v>0.08</v>
      </c>
      <c r="D52" s="32">
        <f t="shared" si="1"/>
        <v>744.64024337675983</v>
      </c>
      <c r="E52" s="33"/>
      <c r="F52" s="35">
        <f>D52/(F2*10)</f>
        <v>7.4464024337675987</v>
      </c>
      <c r="G52" s="35">
        <f>D52/(G2*10)</f>
        <v>1.0200551279133696</v>
      </c>
      <c r="H52" s="35">
        <f>D52/(H2*10)</f>
        <v>0.75983698303751002</v>
      </c>
      <c r="I52" s="21"/>
      <c r="J52" s="21"/>
      <c r="K52" s="21"/>
      <c r="L52" s="21"/>
      <c r="M52" s="21"/>
      <c r="N52" s="21"/>
    </row>
    <row r="53" spans="1:14" ht="15.75" customHeight="1">
      <c r="A53" s="29">
        <v>49</v>
      </c>
      <c r="B53" s="30">
        <f>B52*C2+B52</f>
        <v>10856.854748433154</v>
      </c>
      <c r="C53" s="31">
        <f t="shared" si="0"/>
        <v>0.08</v>
      </c>
      <c r="D53" s="32">
        <f t="shared" si="1"/>
        <v>804.21146284690076</v>
      </c>
      <c r="E53" s="33"/>
      <c r="F53" s="35">
        <f>D53/(F2*10)</f>
        <v>8.0421146284690082</v>
      </c>
      <c r="G53" s="35">
        <f>D53/(G2*10)</f>
        <v>1.1016595381464394</v>
      </c>
      <c r="H53" s="35">
        <f>D53/(H2*10)</f>
        <v>0.820623941680511</v>
      </c>
      <c r="I53" s="21"/>
      <c r="J53" s="21"/>
      <c r="K53" s="21"/>
      <c r="L53" s="21"/>
      <c r="M53" s="21"/>
      <c r="N53" s="21"/>
    </row>
    <row r="54" spans="1:14" ht="15.75" customHeight="1">
      <c r="A54" s="29">
        <v>50</v>
      </c>
      <c r="B54" s="30">
        <f>B53*C2+B53</f>
        <v>11725.403128307806</v>
      </c>
      <c r="C54" s="31">
        <f t="shared" si="0"/>
        <v>0.08</v>
      </c>
      <c r="D54" s="32">
        <f t="shared" si="1"/>
        <v>868.5483798746518</v>
      </c>
      <c r="E54" s="33"/>
      <c r="F54" s="35">
        <f>D54/(F2*10)</f>
        <v>8.6854837987465174</v>
      </c>
      <c r="G54" s="35">
        <f>D54/(G2*10)</f>
        <v>1.189792301198153</v>
      </c>
      <c r="H54" s="35">
        <f>D54/(H2*10)</f>
        <v>0.88627385701495087</v>
      </c>
      <c r="I54" s="21"/>
      <c r="J54" s="21"/>
      <c r="K54" s="21"/>
      <c r="L54" s="21"/>
      <c r="M54" s="21"/>
      <c r="N54" s="21"/>
    </row>
    <row r="55" spans="1:14" ht="15.75" customHeight="1">
      <c r="A55" s="29">
        <v>51</v>
      </c>
      <c r="B55" s="30">
        <f>B54*C2+B54</f>
        <v>12663.435378572431</v>
      </c>
      <c r="C55" s="31">
        <f t="shared" si="0"/>
        <v>0.08</v>
      </c>
      <c r="D55" s="32">
        <f t="shared" si="1"/>
        <v>938.03225026462496</v>
      </c>
      <c r="E55" s="33"/>
      <c r="F55" s="35">
        <f>D55/(F2*10)</f>
        <v>9.3803225026462496</v>
      </c>
      <c r="G55" s="35">
        <f>D55/(G2*10)</f>
        <v>1.2849756852940069</v>
      </c>
      <c r="H55" s="35">
        <f>D55/(H2*10)</f>
        <v>0.95717576557614792</v>
      </c>
    </row>
    <row r="56" spans="1:14" ht="15.75" customHeight="1">
      <c r="A56" s="101">
        <v>52</v>
      </c>
      <c r="B56" s="30">
        <f>B55*C2+B55</f>
        <v>13676.510208858224</v>
      </c>
      <c r="C56" s="31">
        <f t="shared" si="0"/>
        <v>0.08</v>
      </c>
      <c r="D56" s="32">
        <f t="shared" si="1"/>
        <v>1013.0748302857937</v>
      </c>
      <c r="E56" s="33"/>
      <c r="F56" s="35">
        <f>D56/(F2*10)</f>
        <v>10.130748302857937</v>
      </c>
      <c r="G56" s="35">
        <f>D56/(G2*10)</f>
        <v>1.3877737401175256</v>
      </c>
      <c r="H56" s="35">
        <f>D56/(H2*10)</f>
        <v>1.0337498268222385</v>
      </c>
    </row>
    <row r="57" spans="1:14" ht="15.75" customHeight="1">
      <c r="A57" s="102">
        <v>53</v>
      </c>
      <c r="B57" s="30">
        <f>B56*C2+B56</f>
        <v>14770.631025566883</v>
      </c>
      <c r="C57" s="31">
        <f t="shared" si="0"/>
        <v>0.08</v>
      </c>
      <c r="D57" s="32">
        <f t="shared" si="1"/>
        <v>1094.1208167086588</v>
      </c>
      <c r="E57" s="103"/>
      <c r="F57" s="35">
        <f>D57/(F2*10)</f>
        <v>10.941208167086588</v>
      </c>
      <c r="G57" s="35">
        <f>D57/(G2*10)</f>
        <v>1.4987956393269299</v>
      </c>
      <c r="H57" s="35">
        <f>D57/(H2*10)</f>
        <v>1.1164498129680192</v>
      </c>
    </row>
    <row r="58" spans="1:14" ht="15.75" customHeight="1">
      <c r="A58" s="102">
        <v>54</v>
      </c>
      <c r="B58" s="30">
        <f>B57*C2+B57</f>
        <v>15952.281507612233</v>
      </c>
      <c r="C58" s="31">
        <f t="shared" si="0"/>
        <v>0.08</v>
      </c>
      <c r="D58" s="32">
        <f t="shared" si="1"/>
        <v>1181.6504820453501</v>
      </c>
      <c r="E58" s="103"/>
      <c r="F58" s="35">
        <f>D58/(F2*10)</f>
        <v>11.816504820453501</v>
      </c>
      <c r="G58" s="35">
        <f>D58/(G2*10)</f>
        <v>1.6186992904730824</v>
      </c>
      <c r="H58" s="35">
        <f>D58/(H2*10)</f>
        <v>1.2057657980054592</v>
      </c>
    </row>
    <row r="59" spans="1:14" ht="15.75" customHeight="1">
      <c r="A59" s="102">
        <v>55</v>
      </c>
      <c r="B59" s="30">
        <f>B58*C2+B58</f>
        <v>17228.464028221213</v>
      </c>
      <c r="C59" s="31">
        <f t="shared" si="0"/>
        <v>0.08</v>
      </c>
      <c r="D59" s="32">
        <f t="shared" si="1"/>
        <v>1276.1825206089798</v>
      </c>
      <c r="E59" s="103"/>
      <c r="F59" s="35">
        <f>D59/(F2*10)</f>
        <v>12.761825206089798</v>
      </c>
      <c r="G59" s="35">
        <f>D59/(G2*10)</f>
        <v>1.7481952337109312</v>
      </c>
      <c r="H59" s="35">
        <f>D59/(H2*10)</f>
        <v>1.3022270618458978</v>
      </c>
    </row>
    <row r="60" spans="1:14" ht="15.75" customHeight="1">
      <c r="A60" s="102">
        <v>56</v>
      </c>
      <c r="B60" s="30">
        <f>B59*C2+B59</f>
        <v>18606.741150478909</v>
      </c>
      <c r="C60" s="31">
        <f t="shared" si="0"/>
        <v>0.08</v>
      </c>
      <c r="D60" s="32">
        <f t="shared" si="1"/>
        <v>1378.2771222576957</v>
      </c>
      <c r="E60" s="103"/>
      <c r="F60" s="35">
        <f>D60/(F2*10)</f>
        <v>13.782771222576958</v>
      </c>
      <c r="G60" s="35">
        <f>D60/(G2*10)</f>
        <v>1.8880508524078023</v>
      </c>
      <c r="H60" s="35">
        <f>D60/(H2*10)</f>
        <v>1.4064052267935672</v>
      </c>
    </row>
    <row r="61" spans="1:14" ht="15.75" customHeight="1">
      <c r="A61" s="102">
        <v>57</v>
      </c>
      <c r="B61" s="30">
        <f>B60*C2+B60</f>
        <v>20095.280442517222</v>
      </c>
      <c r="C61" s="31">
        <f t="shared" si="0"/>
        <v>0.08</v>
      </c>
      <c r="D61" s="32">
        <f t="shared" si="1"/>
        <v>1488.5392920383129</v>
      </c>
      <c r="E61" s="103"/>
      <c r="F61" s="35">
        <f>D61/(F2*10)</f>
        <v>14.885392920383129</v>
      </c>
      <c r="G61" s="35">
        <f>D61/(G2*10)</f>
        <v>2.0390949206004287</v>
      </c>
      <c r="H61" s="35">
        <f>D61/(H2*10)</f>
        <v>1.5189176449370538</v>
      </c>
    </row>
    <row r="62" spans="1:14" ht="15.75" customHeight="1">
      <c r="A62" s="102">
        <v>58</v>
      </c>
      <c r="B62" s="30">
        <f>B61*C2+B61</f>
        <v>21702.902877918601</v>
      </c>
      <c r="C62" s="31">
        <f t="shared" si="0"/>
        <v>0.08</v>
      </c>
      <c r="D62" s="32">
        <f t="shared" si="1"/>
        <v>1607.6224354013793</v>
      </c>
      <c r="E62" s="103"/>
      <c r="F62" s="35">
        <f>D62/(F2*10)</f>
        <v>16.076224354013792</v>
      </c>
      <c r="G62" s="35">
        <f>D62/(G2*10)</f>
        <v>2.202222514248465</v>
      </c>
      <c r="H62" s="35">
        <f>D62/(H2*10)</f>
        <v>1.6404310565320197</v>
      </c>
    </row>
    <row r="63" spans="1:14" ht="15.75" customHeight="1">
      <c r="A63" s="102">
        <v>59</v>
      </c>
      <c r="B63" s="30">
        <f>B62*C2+B62</f>
        <v>23439.135108152088</v>
      </c>
      <c r="C63" s="31">
        <f t="shared" si="0"/>
        <v>0.08</v>
      </c>
      <c r="D63" s="32">
        <f t="shared" si="1"/>
        <v>1736.2322302334869</v>
      </c>
      <c r="E63" s="103"/>
      <c r="F63" s="35">
        <f>D63/(F2*10)</f>
        <v>17.362322302334871</v>
      </c>
      <c r="G63" s="35">
        <f>D63/(G2*10)</f>
        <v>2.3784003153883382</v>
      </c>
      <c r="H63" s="35">
        <f>D63/(H2*10)</f>
        <v>1.7716655410545785</v>
      </c>
    </row>
    <row r="64" spans="1:14" ht="15.75" customHeight="1">
      <c r="A64" s="102">
        <v>60</v>
      </c>
      <c r="B64" s="30">
        <f>B63*C2+B63</f>
        <v>25314.265916804256</v>
      </c>
      <c r="C64" s="31">
        <f t="shared" si="0"/>
        <v>0.08</v>
      </c>
      <c r="D64" s="32">
        <f t="shared" si="1"/>
        <v>1875.1308086521676</v>
      </c>
      <c r="E64" s="104"/>
      <c r="F64" s="35">
        <f>D64/(F2*10)</f>
        <v>18.751308086521675</v>
      </c>
      <c r="G64" s="105">
        <f>D64/(G2*10)</f>
        <v>2.5686723406194076</v>
      </c>
      <c r="H64" s="35">
        <f>D64/(H2*10)</f>
        <v>1.9133987843389466</v>
      </c>
    </row>
    <row r="65" spans="1:8" ht="15.75" customHeight="1">
      <c r="A65" s="106">
        <v>61</v>
      </c>
      <c r="B65" s="107">
        <f>B64*C2+B64</f>
        <v>27339.407190148595</v>
      </c>
      <c r="C65" s="31">
        <f t="shared" si="0"/>
        <v>0.08</v>
      </c>
      <c r="D65" s="107">
        <f t="shared" si="1"/>
        <v>2025.1412733443394</v>
      </c>
      <c r="E65" s="104"/>
      <c r="F65" s="35">
        <f>D65/(F2*10)</f>
        <v>20.251412733443395</v>
      </c>
      <c r="G65" s="35">
        <f>D65/(G2*10)</f>
        <v>2.7741661278689582</v>
      </c>
      <c r="H65" s="105">
        <f>D65/(H2*10)</f>
        <v>2.0664706870860607</v>
      </c>
    </row>
    <row r="66" spans="1:8" ht="15.75" customHeight="1">
      <c r="A66" s="106">
        <v>62</v>
      </c>
      <c r="B66" s="107">
        <f>B65*C2+B65</f>
        <v>29526.559765360482</v>
      </c>
      <c r="C66" s="31">
        <f t="shared" si="0"/>
        <v>0.08</v>
      </c>
      <c r="D66" s="107">
        <f t="shared" si="1"/>
        <v>2187.1525752118869</v>
      </c>
      <c r="E66" s="104"/>
      <c r="F66" s="35">
        <f>D66/(F2*10)</f>
        <v>21.87152575211887</v>
      </c>
      <c r="G66" s="35">
        <f>D66/(G2*10)</f>
        <v>2.996099418098475</v>
      </c>
      <c r="H66" s="105">
        <f>D66/(H2*10)</f>
        <v>2.2317883420529459</v>
      </c>
    </row>
    <row r="67" spans="1:8" ht="15.75" customHeight="1">
      <c r="A67" s="106">
        <v>63</v>
      </c>
      <c r="B67" s="107">
        <f>B66*C2+B66</f>
        <v>31888.68454658932</v>
      </c>
      <c r="C67" s="31">
        <f t="shared" si="0"/>
        <v>0.08</v>
      </c>
      <c r="D67" s="107">
        <f t="shared" si="1"/>
        <v>2362.1247812288384</v>
      </c>
      <c r="E67" s="104"/>
      <c r="F67" s="35">
        <f>D67/(F2*10)</f>
        <v>23.621247812288384</v>
      </c>
      <c r="G67" s="35">
        <f>D67/(G2*10)</f>
        <v>3.2357873715463539</v>
      </c>
      <c r="H67" s="105">
        <f>D67/(H2*10)</f>
        <v>2.4103314094171822</v>
      </c>
    </row>
    <row r="68" spans="1:8" ht="15.75" customHeight="1">
      <c r="A68" s="106">
        <v>64</v>
      </c>
      <c r="B68" s="107">
        <f>B67*C2+B67</f>
        <v>34439.779310316466</v>
      </c>
      <c r="C68" s="31">
        <f t="shared" si="0"/>
        <v>0.08</v>
      </c>
      <c r="D68" s="107">
        <f t="shared" si="1"/>
        <v>2551.0947637271456</v>
      </c>
      <c r="E68" s="104"/>
      <c r="F68" s="35">
        <f>D68/(F2*10)</f>
        <v>25.510947637271457</v>
      </c>
      <c r="G68" s="35">
        <f>D68/(G2*10)</f>
        <v>3.4946503612700623</v>
      </c>
      <c r="H68" s="105">
        <f>D68/(H2*10)</f>
        <v>2.6031579221705567</v>
      </c>
    </row>
    <row r="69" spans="1:8" ht="15.75" customHeight="1">
      <c r="A69" s="106">
        <v>65</v>
      </c>
      <c r="B69" s="107">
        <f>B68*C2+B68</f>
        <v>37194.961655141786</v>
      </c>
      <c r="C69" s="31">
        <f t="shared" si="0"/>
        <v>0.08</v>
      </c>
      <c r="D69" s="107">
        <f t="shared" si="1"/>
        <v>2755.1823448253199</v>
      </c>
      <c r="E69" s="104"/>
      <c r="F69" s="35">
        <f>D69/(F2*10)</f>
        <v>27.551823448253199</v>
      </c>
      <c r="G69" s="35">
        <f>D69/(G2*10)</f>
        <v>3.7742223901716709</v>
      </c>
      <c r="H69" s="105">
        <f>D69/(H2*10)</f>
        <v>2.811410555944204</v>
      </c>
    </row>
    <row r="70" spans="1:8" ht="15.75" customHeight="1">
      <c r="A70" s="106">
        <v>66</v>
      </c>
      <c r="B70" s="107">
        <f>B69*C2+B69</f>
        <v>40170.558587553125</v>
      </c>
      <c r="C70" s="31">
        <f t="shared" si="0"/>
        <v>0.08</v>
      </c>
      <c r="D70" s="107">
        <f t="shared" si="1"/>
        <v>2975.5969324113394</v>
      </c>
      <c r="E70" s="104"/>
      <c r="F70" s="35">
        <f>D70/(F2*10)</f>
        <v>29.755969324113394</v>
      </c>
      <c r="G70" s="35">
        <f>D70/(G2*10)</f>
        <v>4.0761601813853963</v>
      </c>
      <c r="H70" s="105">
        <f>D70/(H2*10)</f>
        <v>3.0363234004197341</v>
      </c>
    </row>
    <row r="71" spans="1:8" ht="15.75" customHeight="1">
      <c r="A71" s="106">
        <v>67</v>
      </c>
      <c r="B71" s="107">
        <f>B70*C2+B70</f>
        <v>43384.203274557374</v>
      </c>
      <c r="C71" s="31">
        <f t="shared" si="0"/>
        <v>0.08</v>
      </c>
      <c r="D71" s="107">
        <f t="shared" si="1"/>
        <v>3213.6446870042491</v>
      </c>
      <c r="E71" s="104"/>
      <c r="F71" s="35">
        <f>D71/(F2*10)</f>
        <v>32.136446870042491</v>
      </c>
      <c r="G71" s="35">
        <f>D71/(G2*10)</f>
        <v>4.402252995896232</v>
      </c>
      <c r="H71" s="105">
        <f>D71/(H2*10)</f>
        <v>3.2792292724533154</v>
      </c>
    </row>
    <row r="72" spans="1:8" ht="15.75" customHeight="1">
      <c r="A72" s="106">
        <v>68</v>
      </c>
      <c r="B72" s="107">
        <f>B71*C2+B71</f>
        <v>46854.939536521968</v>
      </c>
      <c r="C72" s="31">
        <f t="shared" si="0"/>
        <v>0.08</v>
      </c>
      <c r="D72" s="107">
        <f t="shared" si="1"/>
        <v>3470.7362619645937</v>
      </c>
      <c r="E72" s="104"/>
      <c r="F72" s="35">
        <f>D72/(F2*10)</f>
        <v>34.707362619645934</v>
      </c>
      <c r="G72" s="35">
        <f>D72/(G2*10)</f>
        <v>4.7544332355679364</v>
      </c>
      <c r="H72" s="105">
        <f>D72/(H2*10)</f>
        <v>3.5415676142495855</v>
      </c>
    </row>
    <row r="73" spans="1:8" ht="15.75" customHeight="1">
      <c r="A73" s="106">
        <v>69</v>
      </c>
      <c r="B73" s="107">
        <f>B72*C2+B72</f>
        <v>50603.334699443723</v>
      </c>
      <c r="C73" s="31">
        <f t="shared" si="0"/>
        <v>0.08</v>
      </c>
      <c r="D73" s="107">
        <f t="shared" si="1"/>
        <v>3748.3951629217554</v>
      </c>
      <c r="E73" s="104"/>
      <c r="F73" s="35">
        <f>D73/(F2*10)</f>
        <v>37.483951629217557</v>
      </c>
      <c r="G73" s="35">
        <f>D73/(G2*10)</f>
        <v>5.1347878944133631</v>
      </c>
      <c r="H73" s="105">
        <f>D73/(H2*10)</f>
        <v>3.8248930233895462</v>
      </c>
    </row>
    <row r="74" spans="1:8" ht="15.75" customHeight="1">
      <c r="A74" s="106">
        <v>70</v>
      </c>
      <c r="B74" s="107">
        <f>B73*C2+B73</f>
        <v>54651.60147539922</v>
      </c>
      <c r="C74" s="31">
        <f t="shared" si="0"/>
        <v>0.08</v>
      </c>
      <c r="D74" s="107">
        <f t="shared" si="1"/>
        <v>4048.266775955497</v>
      </c>
      <c r="E74" s="104"/>
      <c r="F74" s="35">
        <f>D74/(F2*10)</f>
        <v>40.482667759554971</v>
      </c>
      <c r="G74" s="35">
        <f>D74/(G2*10)</f>
        <v>5.5455709259664339</v>
      </c>
      <c r="H74" s="105">
        <f>D74/(H2*10)</f>
        <v>4.1308844652607108</v>
      </c>
    </row>
    <row r="75" spans="1:8" ht="15.75" customHeight="1">
      <c r="A75" s="106">
        <v>71</v>
      </c>
      <c r="B75" s="107">
        <f>B74*C2+B74</f>
        <v>59023.729593431155</v>
      </c>
      <c r="C75" s="31">
        <f t="shared" si="0"/>
        <v>0.08</v>
      </c>
      <c r="D75" s="107">
        <f t="shared" si="1"/>
        <v>4372.1281180319347</v>
      </c>
      <c r="E75" s="104"/>
      <c r="F75" s="35">
        <f>D75/(F2*10)</f>
        <v>43.721281180319345</v>
      </c>
      <c r="G75" s="35">
        <f>D75/(G2*10)</f>
        <v>5.9892166000437461</v>
      </c>
      <c r="H75" s="105">
        <f>D75/(H2*10)</f>
        <v>4.4613552224815658</v>
      </c>
    </row>
    <row r="76" spans="1:8" ht="15.75" customHeight="1">
      <c r="A76" s="106">
        <v>72</v>
      </c>
      <c r="B76" s="107">
        <f>B75*C2+B75</f>
        <v>63745.627960905651</v>
      </c>
      <c r="C76" s="31">
        <f t="shared" si="0"/>
        <v>0.08</v>
      </c>
      <c r="D76" s="107">
        <f t="shared" si="1"/>
        <v>4721.8983674744959</v>
      </c>
      <c r="E76" s="104"/>
      <c r="F76" s="35">
        <f>D76/(F2*10)</f>
        <v>47.218983674744962</v>
      </c>
      <c r="G76" s="35">
        <f>D76/(G2*10)</f>
        <v>6.4683539280472546</v>
      </c>
      <c r="H76" s="105">
        <f>D76/(H2*10)</f>
        <v>4.8182636402800982</v>
      </c>
    </row>
    <row r="77" spans="1:8" ht="15.75" customHeight="1">
      <c r="A77" s="106">
        <v>73</v>
      </c>
      <c r="B77" s="107">
        <f>B76*C2+B76</f>
        <v>68845.278197778098</v>
      </c>
      <c r="C77" s="31">
        <f t="shared" si="0"/>
        <v>0.08</v>
      </c>
      <c r="D77" s="107">
        <f t="shared" si="1"/>
        <v>5099.6502368724468</v>
      </c>
      <c r="E77" s="104"/>
      <c r="F77" s="35">
        <f>D77/(F2*10)</f>
        <v>50.996502368724471</v>
      </c>
      <c r="G77" s="35">
        <f>D77/(G2*10)</f>
        <v>6.9858222422910234</v>
      </c>
      <c r="H77" s="105">
        <f>D77/(H2*10)</f>
        <v>5.203724731502497</v>
      </c>
    </row>
    <row r="78" spans="1:8" ht="15.75" customHeight="1">
      <c r="A78" s="106">
        <v>74</v>
      </c>
      <c r="B78" s="107">
        <f>B77*C2+B77</f>
        <v>74352.900453600349</v>
      </c>
      <c r="C78" s="31">
        <f t="shared" si="0"/>
        <v>0.08</v>
      </c>
      <c r="D78" s="107">
        <f t="shared" si="1"/>
        <v>5507.6222558222507</v>
      </c>
      <c r="E78" s="104"/>
      <c r="F78" s="35">
        <f>D78/(F2*10)</f>
        <v>55.076222558222504</v>
      </c>
      <c r="G78" s="35">
        <f>D78/(G2*10)</f>
        <v>7.5446880216743164</v>
      </c>
      <c r="H78" s="105">
        <f>D78/(H2*10)</f>
        <v>5.6200227100227051</v>
      </c>
    </row>
    <row r="79" spans="1:8" ht="15.75" customHeight="1">
      <c r="A79" s="106">
        <v>75</v>
      </c>
      <c r="B79" s="107">
        <f>B78*C2+B78</f>
        <v>80301.132489888376</v>
      </c>
      <c r="C79" s="31">
        <f t="shared" si="0"/>
        <v>0.08</v>
      </c>
      <c r="D79" s="107">
        <f t="shared" si="1"/>
        <v>5948.2320362880273</v>
      </c>
      <c r="E79" s="104"/>
      <c r="F79" s="35">
        <f>D79/(F2*10)</f>
        <v>59.482320362880273</v>
      </c>
      <c r="G79" s="35">
        <f>D79/(G2*10)</f>
        <v>8.1482630634082565</v>
      </c>
      <c r="H79" s="105">
        <f>D79/(H2*10)</f>
        <v>6.0696245268245175</v>
      </c>
    </row>
    <row r="80" spans="1:8" ht="15.75" customHeight="1">
      <c r="A80" s="106">
        <v>76</v>
      </c>
      <c r="B80" s="107">
        <f>B79*C2+B79</f>
        <v>86725.223089079445</v>
      </c>
      <c r="C80" s="31">
        <f t="shared" si="0"/>
        <v>0.08</v>
      </c>
      <c r="D80" s="107">
        <f t="shared" si="1"/>
        <v>6424.0905991910695</v>
      </c>
      <c r="E80" s="104"/>
      <c r="F80" s="35">
        <f>D80/(F2*10)</f>
        <v>64.240905991910694</v>
      </c>
      <c r="G80" s="35">
        <f>D80/(G2*10)</f>
        <v>8.800124108480917</v>
      </c>
      <c r="H80" s="105">
        <f>D80/(H2*10)</f>
        <v>6.5551944889704794</v>
      </c>
    </row>
    <row r="81" spans="1:26" ht="15.75" customHeight="1">
      <c r="A81" s="106">
        <v>77</v>
      </c>
      <c r="B81" s="107">
        <f>B80*C2+B80</f>
        <v>93663.240936205795</v>
      </c>
      <c r="C81" s="31">
        <f t="shared" si="0"/>
        <v>0.08</v>
      </c>
      <c r="D81" s="107">
        <f t="shared" si="1"/>
        <v>6938.0178471263498</v>
      </c>
      <c r="E81" s="104"/>
      <c r="F81" s="35">
        <f>D81/(F2*10)</f>
        <v>69.380178471263491</v>
      </c>
      <c r="G81" s="35">
        <f>D81/(G2*10)</f>
        <v>9.5041340371593837</v>
      </c>
      <c r="H81" s="105">
        <f>D81/(H2*10)</f>
        <v>7.0796100480881119</v>
      </c>
    </row>
    <row r="82" spans="1:26" ht="15.75" customHeight="1">
      <c r="A82" s="106">
        <v>78</v>
      </c>
      <c r="B82" s="107">
        <f>B81*C2+B81</f>
        <v>101156.30021110227</v>
      </c>
      <c r="C82" s="31">
        <f t="shared" si="0"/>
        <v>0.08</v>
      </c>
      <c r="D82" s="107">
        <f t="shared" si="1"/>
        <v>7493.05927489647</v>
      </c>
      <c r="E82" s="104"/>
      <c r="F82" s="35">
        <f>D82/(F2*10)</f>
        <v>74.930592748964699</v>
      </c>
      <c r="G82" s="35">
        <f>D82/(G2*10)</f>
        <v>10.264464760132151</v>
      </c>
      <c r="H82" s="105">
        <f>D82/(H2*10)</f>
        <v>7.6459788519351735</v>
      </c>
    </row>
    <row r="83" spans="1:26" ht="15.75" customHeight="1">
      <c r="A83" s="106">
        <v>79</v>
      </c>
      <c r="B83" s="107">
        <f>B82*C2+B82</f>
        <v>109248.80422799045</v>
      </c>
      <c r="C83" s="31">
        <f t="shared" si="0"/>
        <v>0.08</v>
      </c>
      <c r="D83" s="107">
        <f t="shared" si="1"/>
        <v>8092.5040168881824</v>
      </c>
      <c r="E83" s="104"/>
      <c r="F83" s="35">
        <f>D83/(F2*10)</f>
        <v>80.925040168881822</v>
      </c>
      <c r="G83" s="35">
        <f>D83/(G2*10)</f>
        <v>11.085621940942715</v>
      </c>
      <c r="H83" s="105">
        <f>D83/(H2*10)</f>
        <v>8.2576571600899822</v>
      </c>
    </row>
    <row r="84" spans="1:26" ht="15.75" customHeight="1">
      <c r="A84" s="106">
        <v>80</v>
      </c>
      <c r="B84" s="107">
        <f>B83*C2+B83</f>
        <v>117988.70856622969</v>
      </c>
      <c r="C84" s="31">
        <f t="shared" si="0"/>
        <v>0.08</v>
      </c>
      <c r="D84" s="107">
        <f t="shared" si="1"/>
        <v>8739.904338239241</v>
      </c>
      <c r="E84" s="104"/>
      <c r="F84" s="35">
        <f>D84/(F2*10)</f>
        <v>87.399043382392406</v>
      </c>
      <c r="G84" s="35">
        <f>D84/(G2*10)</f>
        <v>11.972471696218138</v>
      </c>
      <c r="H84" s="105">
        <f>D84/(H2*10)</f>
        <v>8.9182697328971852</v>
      </c>
    </row>
    <row r="85" spans="1:26" ht="15.75" customHeight="1">
      <c r="A85" s="106">
        <v>81</v>
      </c>
      <c r="B85" s="107">
        <f>B84*C2+B84</f>
        <v>127427.80525152806</v>
      </c>
      <c r="C85" s="31">
        <f t="shared" si="0"/>
        <v>0.08</v>
      </c>
      <c r="D85" s="107">
        <f t="shared" si="1"/>
        <v>9439.0966852983693</v>
      </c>
      <c r="E85" s="104"/>
      <c r="F85" s="35">
        <f>D85/(F2*10)</f>
        <v>94.390966852983695</v>
      </c>
      <c r="G85" s="35">
        <f>D85/(G2*10)</f>
        <v>12.930269431915574</v>
      </c>
      <c r="H85" s="105">
        <f>D85/(H2*10)</f>
        <v>9.6317313115289487</v>
      </c>
    </row>
    <row r="86" spans="1:26" ht="15.75" customHeight="1">
      <c r="A86" s="106">
        <v>82</v>
      </c>
      <c r="B86" s="107">
        <f>B85*C2+B85</f>
        <v>137622.02967165029</v>
      </c>
      <c r="C86" s="31">
        <f t="shared" si="0"/>
        <v>0.08</v>
      </c>
      <c r="D86" s="107">
        <f t="shared" si="1"/>
        <v>10194.224420122235</v>
      </c>
      <c r="E86" s="104"/>
      <c r="F86" s="35">
        <f>D86/(F2*10)</f>
        <v>101.94224420122235</v>
      </c>
      <c r="G86" s="35">
        <f>D86/(G2*10)</f>
        <v>13.964690986468815</v>
      </c>
      <c r="H86" s="105">
        <f>D86/(H2*10)</f>
        <v>10.402269816451261</v>
      </c>
    </row>
    <row r="87" spans="1:26" ht="15.75" customHeight="1">
      <c r="A87" s="106">
        <v>83</v>
      </c>
      <c r="B87" s="107">
        <f>B86*C2+B86</f>
        <v>148631.79204538232</v>
      </c>
      <c r="C87" s="31">
        <f t="shared" si="0"/>
        <v>0.08</v>
      </c>
      <c r="D87" s="107">
        <f t="shared" si="1"/>
        <v>11009.762373732025</v>
      </c>
      <c r="E87" s="104"/>
      <c r="F87" s="35">
        <f>D87/(F2*10)</f>
        <v>110.09762373732025</v>
      </c>
      <c r="G87" s="35">
        <f>D87/(G2*10)</f>
        <v>15.081866265386335</v>
      </c>
      <c r="H87" s="105">
        <f>D87/(H2*10)</f>
        <v>11.234451401767371</v>
      </c>
    </row>
    <row r="88" spans="1:26" ht="15.75" customHeight="1">
      <c r="A88" s="106">
        <v>84</v>
      </c>
      <c r="B88" s="107">
        <f>B87*C2+B87</f>
        <v>160522.33540901291</v>
      </c>
      <c r="C88" s="31">
        <f t="shared" si="0"/>
        <v>0.08</v>
      </c>
      <c r="D88" s="107">
        <f t="shared" si="1"/>
        <v>11890.543363630597</v>
      </c>
      <c r="E88" s="104"/>
      <c r="F88" s="35">
        <f>D88/(F2*10)</f>
        <v>118.90543363630597</v>
      </c>
      <c r="G88" s="35">
        <f>D88/(G2*10)</f>
        <v>16.288415566617257</v>
      </c>
      <c r="H88" s="105">
        <f>D88/(H2*10)</f>
        <v>12.133207513908772</v>
      </c>
    </row>
    <row r="89" spans="1:26" ht="15.75" customHeight="1">
      <c r="A89" s="106">
        <v>85</v>
      </c>
      <c r="B89" s="107">
        <f>B88*C2+B88</f>
        <v>173364.12224173394</v>
      </c>
      <c r="C89" s="31">
        <f t="shared" si="0"/>
        <v>0.08</v>
      </c>
      <c r="D89" s="107">
        <f t="shared" si="1"/>
        <v>12841.786832721031</v>
      </c>
      <c r="E89" s="104"/>
      <c r="F89" s="35">
        <f>D89/(F2*10)</f>
        <v>128.4178683272103</v>
      </c>
      <c r="G89" s="35">
        <f>D89/(G2*10)</f>
        <v>17.591488811946618</v>
      </c>
      <c r="H89" s="105">
        <f>D89/(H2*10)</f>
        <v>13.103864115021461</v>
      </c>
    </row>
    <row r="90" spans="1:26" ht="15.75" customHeight="1">
      <c r="A90" s="106">
        <v>86</v>
      </c>
      <c r="B90" s="107">
        <f>B89*C2+B89</f>
        <v>187233.25202107267</v>
      </c>
      <c r="C90" s="31">
        <f t="shared" si="0"/>
        <v>0.08</v>
      </c>
      <c r="D90" s="107">
        <f t="shared" si="1"/>
        <v>13869.12977933872</v>
      </c>
      <c r="E90" s="104"/>
      <c r="F90" s="35">
        <f>D90/(F2*10)</f>
        <v>138.69129779338721</v>
      </c>
      <c r="G90" s="35">
        <f>D90/(G2*10)</f>
        <v>18.998807916902358</v>
      </c>
      <c r="H90" s="105">
        <f>D90/(H2*10)</f>
        <v>14.152173244223183</v>
      </c>
    </row>
    <row r="91" spans="1:26" ht="15.75" customHeight="1">
      <c r="A91" s="106">
        <v>87</v>
      </c>
      <c r="B91" s="107">
        <f>B90*C2+B90</f>
        <v>202211.91218275847</v>
      </c>
      <c r="C91" s="31">
        <f t="shared" si="0"/>
        <v>0.08</v>
      </c>
      <c r="D91" s="107">
        <f t="shared" si="1"/>
        <v>14978.66016168581</v>
      </c>
      <c r="E91" s="104"/>
      <c r="F91" s="35">
        <f>D91/(F2*10)</f>
        <v>149.78660161685809</v>
      </c>
      <c r="G91" s="35">
        <f>D91/(G2*10)</f>
        <v>20.518712550254534</v>
      </c>
      <c r="H91" s="105">
        <f>D91/(H2*10)</f>
        <v>15.28434710376103</v>
      </c>
      <c r="I91" s="108"/>
      <c r="J91" s="108"/>
      <c r="K91" s="108"/>
      <c r="L91" s="108"/>
      <c r="M91" s="108"/>
      <c r="N91" s="108"/>
      <c r="O91" s="108"/>
      <c r="P91" s="108"/>
      <c r="Q91" s="108"/>
      <c r="R91" s="108"/>
      <c r="S91" s="108"/>
      <c r="T91" s="108"/>
      <c r="U91" s="108"/>
      <c r="V91" s="108"/>
      <c r="W91" s="108"/>
      <c r="X91" s="108"/>
      <c r="Y91" s="108"/>
      <c r="Z91" s="108"/>
    </row>
    <row r="92" spans="1:26" ht="15.75" customHeight="1">
      <c r="A92" s="106">
        <v>88</v>
      </c>
      <c r="B92" s="107">
        <f>B91*C2+B91</f>
        <v>218388.86515737916</v>
      </c>
      <c r="C92" s="31">
        <f t="shared" si="0"/>
        <v>0.08</v>
      </c>
      <c r="D92" s="107">
        <f t="shared" si="1"/>
        <v>16176.952974620683</v>
      </c>
      <c r="E92" s="104"/>
      <c r="F92" s="35">
        <f>D92/(F2*10)</f>
        <v>161.76952974620681</v>
      </c>
      <c r="G92" s="35">
        <f>D92/(G2*10)</f>
        <v>22.160209554274907</v>
      </c>
      <c r="H92" s="105">
        <f>D92/(H2*10)</f>
        <v>16.50709487206192</v>
      </c>
    </row>
    <row r="93" spans="1:26" ht="15.75" customHeight="1">
      <c r="A93" s="106">
        <v>89</v>
      </c>
      <c r="B93" s="107">
        <f>B92*C2+B92</f>
        <v>235859.97436996948</v>
      </c>
      <c r="C93" s="31">
        <f t="shared" si="0"/>
        <v>0.08</v>
      </c>
      <c r="D93" s="107">
        <f t="shared" si="1"/>
        <v>17471.109212590323</v>
      </c>
      <c r="E93" s="104"/>
      <c r="F93" s="35">
        <f>D93/(F2*10)</f>
        <v>174.71109212590324</v>
      </c>
      <c r="G93" s="35">
        <f>D93/(G2*10)</f>
        <v>23.933026318616882</v>
      </c>
      <c r="H93" s="105">
        <f>D93/(H2*10)</f>
        <v>17.827662461826861</v>
      </c>
    </row>
    <row r="94" spans="1:26" ht="15.75" customHeight="1">
      <c r="A94" s="106">
        <v>90</v>
      </c>
      <c r="B94" s="107">
        <f>B93*C2+B93</f>
        <v>254728.77231956704</v>
      </c>
      <c r="C94" s="31">
        <f t="shared" si="0"/>
        <v>0.08</v>
      </c>
      <c r="D94" s="107">
        <f t="shared" si="1"/>
        <v>18868.79794959756</v>
      </c>
      <c r="E94" s="104"/>
      <c r="F94" s="35">
        <f>D94/(F2*10)</f>
        <v>188.68797949597558</v>
      </c>
      <c r="G94" s="35">
        <f>D94/(G2*10)</f>
        <v>25.847668424106246</v>
      </c>
      <c r="H94" s="105">
        <f>D94/(H2*10)</f>
        <v>19.25387545877302</v>
      </c>
    </row>
    <row r="95" spans="1:26" ht="15.75" customHeight="1">
      <c r="A95" s="106">
        <v>91</v>
      </c>
      <c r="B95" s="107">
        <f>B94*C2+B94</f>
        <v>275107.07410513243</v>
      </c>
      <c r="C95" s="31">
        <f t="shared" si="0"/>
        <v>0.08</v>
      </c>
      <c r="D95" s="107">
        <f t="shared" si="1"/>
        <v>20378.301785565389</v>
      </c>
      <c r="E95" s="104"/>
      <c r="F95" s="35">
        <f>D95/(F2*10)</f>
        <v>203.7830178556539</v>
      </c>
      <c r="G95" s="35">
        <f>D95/(G2*10)</f>
        <v>27.915481898034781</v>
      </c>
      <c r="H95" s="105">
        <f>D95/(H2*10)</f>
        <v>20.794185495474885</v>
      </c>
    </row>
    <row r="96" spans="1:26" ht="15.75" customHeight="1">
      <c r="A96" s="106">
        <v>92</v>
      </c>
      <c r="B96" s="107">
        <f>B95*C2+B95</f>
        <v>297115.64003354299</v>
      </c>
      <c r="C96" s="31">
        <f t="shared" si="0"/>
        <v>0.08</v>
      </c>
      <c r="D96" s="107">
        <f t="shared" si="1"/>
        <v>22008.565928410564</v>
      </c>
      <c r="E96" s="104"/>
      <c r="F96" s="35">
        <f>D96/(F2*10)</f>
        <v>220.08565928410565</v>
      </c>
      <c r="G96" s="35">
        <f>D96/(G2*10)</f>
        <v>30.148720449877484</v>
      </c>
      <c r="H96" s="105">
        <f>D96/(H2*10)</f>
        <v>22.457720335112821</v>
      </c>
    </row>
    <row r="97" spans="1:8" ht="15.75" customHeight="1">
      <c r="A97" s="106">
        <v>93</v>
      </c>
      <c r="B97" s="107">
        <f>B96*C2+B96</f>
        <v>320884.89123622642</v>
      </c>
      <c r="C97" s="31">
        <f t="shared" si="0"/>
        <v>0.08</v>
      </c>
      <c r="D97" s="107">
        <f t="shared" si="1"/>
        <v>23769.25120268343</v>
      </c>
      <c r="E97" s="104"/>
      <c r="F97" s="35">
        <f>D97/(F2*10)</f>
        <v>237.69251202683429</v>
      </c>
      <c r="G97" s="35">
        <f>D97/(G2*10)</f>
        <v>32.560618085867709</v>
      </c>
      <c r="H97" s="105">
        <f>D97/(H2*10)</f>
        <v>24.254337961921866</v>
      </c>
    </row>
    <row r="98" spans="1:8" ht="15.75" customHeight="1">
      <c r="A98" s="106">
        <v>94</v>
      </c>
      <c r="B98" s="107">
        <f>B97*C2+B97</f>
        <v>346555.68253512454</v>
      </c>
      <c r="C98" s="31">
        <f t="shared" si="0"/>
        <v>0.08</v>
      </c>
      <c r="D98" s="107">
        <f t="shared" si="1"/>
        <v>25670.791298898112</v>
      </c>
      <c r="E98" s="104"/>
      <c r="F98" s="35">
        <f>D98/(F2*10)</f>
        <v>256.70791298898109</v>
      </c>
      <c r="G98" s="35">
        <f>D98/(G2*10)</f>
        <v>35.165467532737139</v>
      </c>
      <c r="H98" s="105">
        <f>D98/(H2*10)</f>
        <v>26.194684998875623</v>
      </c>
    </row>
    <row r="99" spans="1:8" ht="15.75" customHeight="1">
      <c r="A99" s="106">
        <v>95</v>
      </c>
      <c r="B99" s="107">
        <f>B98*C2+B98</f>
        <v>374280.13713793451</v>
      </c>
      <c r="C99" s="31">
        <f t="shared" si="0"/>
        <v>0.08</v>
      </c>
      <c r="D99" s="107">
        <f t="shared" si="1"/>
        <v>27724.454602809972</v>
      </c>
      <c r="E99" s="104"/>
      <c r="F99" s="35">
        <f>D99/(F2*10)</f>
        <v>277.24454602809971</v>
      </c>
      <c r="G99" s="35">
        <f>D99/(G2*10)</f>
        <v>37.978704935356127</v>
      </c>
      <c r="H99" s="105">
        <f>D99/(H2*10)</f>
        <v>28.290259798785687</v>
      </c>
    </row>
    <row r="100" spans="1:8" ht="15.75" customHeight="1">
      <c r="A100" s="106">
        <v>96</v>
      </c>
      <c r="B100" s="107">
        <f>B99*C2+B99</f>
        <v>404222.54810896929</v>
      </c>
      <c r="C100" s="31">
        <f t="shared" si="0"/>
        <v>0.08</v>
      </c>
      <c r="D100" s="107">
        <f t="shared" si="1"/>
        <v>29942.410971034784</v>
      </c>
      <c r="E100" s="104"/>
      <c r="F100" s="35">
        <f>D100/(F2*10)</f>
        <v>299.42410971034786</v>
      </c>
      <c r="G100" s="35">
        <f>D100/(G2*10)</f>
        <v>41.017001330184634</v>
      </c>
      <c r="H100" s="105">
        <f>D100/(H2*10)</f>
        <v>30.553480582688554</v>
      </c>
    </row>
    <row r="101" spans="1:8" ht="15.75" customHeight="1">
      <c r="A101" s="106">
        <v>97</v>
      </c>
      <c r="B101" s="107">
        <f>B100*C2+B100</f>
        <v>436560.35195768683</v>
      </c>
      <c r="C101" s="31">
        <f t="shared" si="0"/>
        <v>0.08</v>
      </c>
      <c r="D101" s="107">
        <f t="shared" si="1"/>
        <v>32337.803848717536</v>
      </c>
      <c r="E101" s="104"/>
      <c r="F101" s="35">
        <f>D101/(F2*10)</f>
        <v>323.37803848717539</v>
      </c>
      <c r="G101" s="35">
        <f>D101/(G2*10)</f>
        <v>44.298361436599365</v>
      </c>
      <c r="H101" s="105">
        <f>D101/(H2*10)</f>
        <v>32.997759029303609</v>
      </c>
    </row>
    <row r="102" spans="1:8" ht="15.75" customHeight="1">
      <c r="A102" s="106">
        <v>98</v>
      </c>
      <c r="B102" s="107">
        <f>B101*C2+B101</f>
        <v>471485.18011430179</v>
      </c>
      <c r="C102" s="31">
        <f t="shared" si="0"/>
        <v>0.08</v>
      </c>
      <c r="D102" s="107">
        <f t="shared" si="1"/>
        <v>34924.828156614967</v>
      </c>
      <c r="E102" s="104"/>
      <c r="F102" s="35">
        <f>D102/(F2*10)</f>
        <v>349.24828156614967</v>
      </c>
      <c r="G102" s="35">
        <f>D102/(G2*10)</f>
        <v>47.842230351527355</v>
      </c>
      <c r="H102" s="105">
        <f>D102/(H2*10)</f>
        <v>35.637579751647927</v>
      </c>
    </row>
    <row r="103" spans="1:8" ht="15.75" customHeight="1">
      <c r="A103" s="106">
        <v>99</v>
      </c>
      <c r="B103" s="107">
        <f>B102*C2+B102</f>
        <v>509203.99452344596</v>
      </c>
      <c r="C103" s="31">
        <f t="shared" si="0"/>
        <v>0.08</v>
      </c>
      <c r="D103" s="107">
        <f t="shared" si="1"/>
        <v>37718.814409144165</v>
      </c>
      <c r="E103" s="104"/>
      <c r="F103" s="35">
        <f>D103/(F2*10)</f>
        <v>377.18814409144164</v>
      </c>
      <c r="G103" s="35">
        <f>D103/(G2*10)</f>
        <v>51.669608779649543</v>
      </c>
      <c r="H103" s="105">
        <f>D103/(H2*10)</f>
        <v>38.488586131779762</v>
      </c>
    </row>
    <row r="104" spans="1:8" ht="15.75" customHeight="1">
      <c r="A104" s="106">
        <v>100</v>
      </c>
      <c r="B104" s="107">
        <f>B103*C2+B103</f>
        <v>549940.31408532162</v>
      </c>
      <c r="C104" s="31">
        <f t="shared" si="0"/>
        <v>0.08</v>
      </c>
      <c r="D104" s="107">
        <f t="shared" si="1"/>
        <v>40736.319561875658</v>
      </c>
      <c r="E104" s="104"/>
      <c r="F104" s="35">
        <f>D104/(F2*10)</f>
        <v>407.36319561875661</v>
      </c>
      <c r="G104" s="35">
        <f>D104/(G2*10)</f>
        <v>55.803177482021447</v>
      </c>
      <c r="H104" s="105">
        <f>D104/(H2*10)</f>
        <v>41.567673022322097</v>
      </c>
    </row>
    <row r="105" spans="1:8" ht="15.75" customHeight="1">
      <c r="A105" s="106">
        <v>101</v>
      </c>
      <c r="B105" s="107">
        <f>B104*C2+B104</f>
        <v>593935.53921214736</v>
      </c>
      <c r="C105" s="31">
        <f t="shared" si="0"/>
        <v>0.08</v>
      </c>
      <c r="D105" s="107">
        <f t="shared" si="1"/>
        <v>43995.225126825739</v>
      </c>
      <c r="E105" s="104"/>
      <c r="F105" s="35">
        <f>D105/(F2*10)</f>
        <v>439.95225126825738</v>
      </c>
      <c r="G105" s="35">
        <f>D105/(G2*10)</f>
        <v>60.267431680583201</v>
      </c>
      <c r="H105" s="105">
        <f>D105/(H2*10)</f>
        <v>44.8930868641079</v>
      </c>
    </row>
    <row r="106" spans="1:8" ht="15.75" customHeight="1">
      <c r="A106" s="106">
        <v>102</v>
      </c>
      <c r="B106" s="107">
        <f>B105*C2+B105</f>
        <v>641450.38234911917</v>
      </c>
      <c r="C106" s="31">
        <f t="shared" si="0"/>
        <v>0.08</v>
      </c>
      <c r="D106" s="107">
        <f t="shared" si="1"/>
        <v>47514.843136971816</v>
      </c>
      <c r="E106" s="104"/>
      <c r="F106" s="35">
        <f>D106/(F2*10)</f>
        <v>475.14843136971814</v>
      </c>
      <c r="G106" s="35">
        <f>D106/(G2*10)</f>
        <v>65.088826215029883</v>
      </c>
      <c r="H106" s="105">
        <f>D106/(H2*10)</f>
        <v>48.484533813236546</v>
      </c>
    </row>
    <row r="107" spans="1:8" ht="15.75" customHeight="1">
      <c r="A107" s="106">
        <v>103</v>
      </c>
      <c r="B107" s="107">
        <f>B106*C2+B106</f>
        <v>692766.41293704871</v>
      </c>
      <c r="C107" s="31">
        <f t="shared" si="0"/>
        <v>0.08</v>
      </c>
      <c r="D107" s="107">
        <f t="shared" si="1"/>
        <v>51316.030587929534</v>
      </c>
      <c r="E107" s="104"/>
      <c r="F107" s="35">
        <f>D107/(F2*10)</f>
        <v>513.16030587929538</v>
      </c>
      <c r="G107" s="35">
        <f>D107/(G2*10)</f>
        <v>70.295932312232239</v>
      </c>
      <c r="H107" s="105">
        <f>D107/(H2*10)</f>
        <v>52.363296518295442</v>
      </c>
    </row>
    <row r="108" spans="1:8" ht="15.75" customHeight="1">
      <c r="A108" s="106">
        <v>104</v>
      </c>
      <c r="B108" s="107">
        <f>B107*C2+B107</f>
        <v>748187.72597201262</v>
      </c>
      <c r="C108" s="31">
        <f t="shared" si="0"/>
        <v>0.08</v>
      </c>
      <c r="D108" s="107">
        <f t="shared" si="1"/>
        <v>55421.31303496391</v>
      </c>
      <c r="E108" s="104"/>
      <c r="F108" s="35">
        <f>D108/(F2*10)</f>
        <v>554.21313034963907</v>
      </c>
      <c r="G108" s="35">
        <f>D108/(G2*10)</f>
        <v>75.919606897210841</v>
      </c>
      <c r="H108" s="105">
        <f>D108/(H2*10)</f>
        <v>56.552360239759089</v>
      </c>
    </row>
    <row r="109" spans="1:8" ht="15.75" customHeight="1">
      <c r="A109" s="106">
        <v>105</v>
      </c>
      <c r="B109" s="107">
        <f>B108*C2+B108</f>
        <v>808042.74404977367</v>
      </c>
      <c r="C109" s="31">
        <f t="shared" si="0"/>
        <v>0.08</v>
      </c>
      <c r="D109" s="107">
        <f t="shared" si="1"/>
        <v>59855.018077761051</v>
      </c>
      <c r="E109" s="104"/>
      <c r="F109" s="35">
        <f>D109/(F2*10)</f>
        <v>598.55018077761054</v>
      </c>
      <c r="G109" s="35">
        <f>D109/(G2*10)</f>
        <v>81.993175448987742</v>
      </c>
      <c r="H109" s="105">
        <f>D109/(H2*10)</f>
        <v>61.076549058939847</v>
      </c>
    </row>
    <row r="110" spans="1:8" ht="15.75" customHeight="1">
      <c r="A110" s="106">
        <v>106</v>
      </c>
      <c r="B110" s="107">
        <f>B109*C2+B109</f>
        <v>872686.16357375553</v>
      </c>
      <c r="C110" s="31">
        <f t="shared" si="0"/>
        <v>0.08</v>
      </c>
      <c r="D110" s="107">
        <f t="shared" si="1"/>
        <v>64643.419523981865</v>
      </c>
      <c r="E110" s="104"/>
      <c r="F110" s="35">
        <f>D110/(F2*10)</f>
        <v>646.43419523981868</v>
      </c>
      <c r="G110" s="35">
        <f>D110/(G2*10)</f>
        <v>88.55262948490666</v>
      </c>
      <c r="H110" s="105">
        <f>D110/(H2*10)</f>
        <v>65.962672983654969</v>
      </c>
    </row>
    <row r="111" spans="1:8" ht="15.75" customHeight="1">
      <c r="A111" s="106">
        <v>107</v>
      </c>
      <c r="B111" s="107">
        <f>B110*C2+B110</f>
        <v>942501.05665965599</v>
      </c>
      <c r="C111" s="31">
        <f t="shared" si="0"/>
        <v>0.08</v>
      </c>
      <c r="D111" s="107">
        <f t="shared" si="1"/>
        <v>69814.893085900461</v>
      </c>
      <c r="E111" s="104"/>
      <c r="F111" s="35">
        <f>D111/(F2*10)</f>
        <v>698.14893085900462</v>
      </c>
      <c r="G111" s="35">
        <f>D111/(G2*10)</f>
        <v>95.636839843699263</v>
      </c>
      <c r="H111" s="105">
        <f>D111/(H2*10)</f>
        <v>71.239686822347409</v>
      </c>
    </row>
    <row r="112" spans="1:8" ht="15.75" customHeight="1">
      <c r="A112" s="106">
        <v>108</v>
      </c>
      <c r="B112" s="107">
        <f>B111*C2+B111</f>
        <v>1017901.1411924285</v>
      </c>
      <c r="C112" s="31">
        <f t="shared" si="0"/>
        <v>0.08</v>
      </c>
      <c r="D112" s="107">
        <f t="shared" si="1"/>
        <v>75400.08453277254</v>
      </c>
      <c r="E112" s="104"/>
      <c r="F112" s="35">
        <f>D112/(F2*10)</f>
        <v>754.00084532772541</v>
      </c>
      <c r="G112" s="35">
        <f>D112/(G2*10)</f>
        <v>103.28778703119526</v>
      </c>
      <c r="H112" s="105">
        <f>D112/(H2*10)</f>
        <v>76.93886176813524</v>
      </c>
    </row>
    <row r="113" spans="1:8" ht="15.75" customHeight="1">
      <c r="A113" s="106">
        <v>109</v>
      </c>
      <c r="B113" s="107">
        <f>B112*C2+B112</f>
        <v>1099333.2324878229</v>
      </c>
      <c r="C113" s="31">
        <f t="shared" si="0"/>
        <v>0.08</v>
      </c>
      <c r="D113" s="107">
        <f t="shared" si="1"/>
        <v>81432.091295394348</v>
      </c>
      <c r="E113" s="104"/>
      <c r="F113" s="35">
        <f>D113/(F2*10)</f>
        <v>814.32091295394343</v>
      </c>
      <c r="G113" s="35">
        <f>D113/(G2*10)</f>
        <v>111.55080999369089</v>
      </c>
      <c r="H113" s="105">
        <f>D113/(H2*10)</f>
        <v>83.093970709586074</v>
      </c>
    </row>
    <row r="114" spans="1:8" ht="15.75" customHeight="1">
      <c r="A114" s="106">
        <v>110</v>
      </c>
      <c r="B114" s="107">
        <f>B113*C2+B113</f>
        <v>1187279.8910868487</v>
      </c>
      <c r="C114" s="31">
        <f t="shared" si="0"/>
        <v>0.08</v>
      </c>
      <c r="D114" s="107">
        <f t="shared" si="1"/>
        <v>87946.658599025803</v>
      </c>
      <c r="E114" s="104"/>
      <c r="F114" s="35">
        <f>D114/(F2*10)</f>
        <v>879.46658599025807</v>
      </c>
      <c r="G114" s="35">
        <f>D114/(G2*10)</f>
        <v>120.47487479318603</v>
      </c>
      <c r="H114" s="105">
        <f>D114/(H2*10)</f>
        <v>89.741488366352854</v>
      </c>
    </row>
    <row r="115" spans="1:8" ht="15.75" customHeight="1">
      <c r="A115" s="106">
        <v>111</v>
      </c>
      <c r="B115" s="107">
        <f>B114*C2+B114</f>
        <v>1282262.2823737967</v>
      </c>
      <c r="C115" s="31">
        <f t="shared" si="0"/>
        <v>0.08</v>
      </c>
      <c r="D115" s="107">
        <f t="shared" si="1"/>
        <v>94982.391286947997</v>
      </c>
      <c r="E115" s="104"/>
      <c r="F115" s="35">
        <f>D115/(F2*10)</f>
        <v>949.82391286947995</v>
      </c>
      <c r="G115" s="35">
        <f>D115/(G2*10)</f>
        <v>130.11286477664109</v>
      </c>
      <c r="H115" s="105">
        <f>D115/(H2*10)</f>
        <v>96.920807435661217</v>
      </c>
    </row>
    <row r="116" spans="1:8" ht="15.75" customHeight="1">
      <c r="A116" s="106">
        <v>112</v>
      </c>
      <c r="B116" s="107">
        <f>B115*C2+B115</f>
        <v>1384843.2649637004</v>
      </c>
      <c r="C116" s="31">
        <f t="shared" si="0"/>
        <v>0.08</v>
      </c>
      <c r="D116" s="107">
        <f t="shared" si="1"/>
        <v>102580.98258990375</v>
      </c>
      <c r="E116" s="104"/>
      <c r="F116" s="35">
        <f>D116/(F2*10)</f>
        <v>1025.8098258990376</v>
      </c>
      <c r="G116" s="35">
        <f>D116/(G2*10)</f>
        <v>140.52189395877227</v>
      </c>
      <c r="H116" s="105">
        <f>D116/(H2*10)</f>
        <v>104.67447203051404</v>
      </c>
    </row>
    <row r="117" spans="1:8" ht="15.75" customHeight="1">
      <c r="A117" s="106">
        <v>113</v>
      </c>
      <c r="B117" s="107">
        <f>B116*C2+B116</f>
        <v>1495630.7261607964</v>
      </c>
      <c r="C117" s="31">
        <f t="shared" si="0"/>
        <v>0.08</v>
      </c>
      <c r="D117" s="107">
        <f t="shared" si="1"/>
        <v>110787.46119709592</v>
      </c>
      <c r="E117" s="104"/>
      <c r="F117" s="35">
        <f>D117/(F2*10)</f>
        <v>1107.8746119709592</v>
      </c>
      <c r="G117" s="35">
        <f>D117/(G2*10)</f>
        <v>151.76364547547388</v>
      </c>
      <c r="H117" s="105">
        <f>D117/(H2*10)</f>
        <v>113.04842979295502</v>
      </c>
    </row>
    <row r="118" spans="1:8" ht="15.75" customHeight="1">
      <c r="A118" s="106">
        <v>114</v>
      </c>
      <c r="B118" s="107">
        <f>B117*C2+B117</f>
        <v>1615281.18425366</v>
      </c>
      <c r="C118" s="31">
        <f t="shared" si="0"/>
        <v>0.08</v>
      </c>
      <c r="D118" s="107">
        <f t="shared" si="1"/>
        <v>119650.45809286367</v>
      </c>
      <c r="E118" s="104"/>
      <c r="F118" s="35">
        <f>D118/(F2*10)</f>
        <v>1196.5045809286366</v>
      </c>
      <c r="G118" s="35">
        <f>D118/(G2*10)</f>
        <v>163.90473711351189</v>
      </c>
      <c r="H118" s="105">
        <f>D118/(H2*10)</f>
        <v>122.09230417639151</v>
      </c>
    </row>
    <row r="119" spans="1:8" ht="15.75" customHeight="1">
      <c r="A119" s="106">
        <v>115</v>
      </c>
      <c r="B119" s="107">
        <f>B118*C2+B118</f>
        <v>1744503.6789939529</v>
      </c>
      <c r="C119" s="31">
        <f t="shared" si="0"/>
        <v>0.08</v>
      </c>
      <c r="D119" s="107">
        <f t="shared" si="1"/>
        <v>129222.4947402929</v>
      </c>
      <c r="E119" s="104"/>
      <c r="F119" s="35">
        <f>D119/(F2*10)</f>
        <v>1292.224947402929</v>
      </c>
      <c r="G119" s="35">
        <f>D119/(G2*10)</f>
        <v>177.01711608259302</v>
      </c>
      <c r="H119" s="105">
        <f>D119/(H2*10)</f>
        <v>131.85968851050296</v>
      </c>
    </row>
    <row r="120" spans="1:8" ht="15.75" customHeight="1">
      <c r="A120" s="106">
        <v>116</v>
      </c>
      <c r="B120" s="107">
        <f>B119*C2+B119</f>
        <v>1884063.9733134692</v>
      </c>
      <c r="C120" s="31">
        <f t="shared" si="0"/>
        <v>0.08</v>
      </c>
      <c r="D120" s="107">
        <f t="shared" si="1"/>
        <v>139560.29431951628</v>
      </c>
      <c r="E120" s="104"/>
      <c r="F120" s="35">
        <f>D120/(F2*10)</f>
        <v>1395.6029431951629</v>
      </c>
      <c r="G120" s="35">
        <f>D120/(G2*10)</f>
        <v>191.17848536920039</v>
      </c>
      <c r="H120" s="105">
        <f>D120/(H2*10)</f>
        <v>142.40846359134315</v>
      </c>
    </row>
    <row r="121" spans="1:8" ht="15.75" customHeight="1">
      <c r="A121" s="106">
        <v>117</v>
      </c>
      <c r="B121" s="107">
        <f>B120*C2+B120</f>
        <v>2034789.0911785467</v>
      </c>
      <c r="C121" s="31">
        <f t="shared" si="0"/>
        <v>0.08</v>
      </c>
      <c r="D121" s="107">
        <f t="shared" si="1"/>
        <v>150725.11786507745</v>
      </c>
      <c r="E121" s="104"/>
      <c r="F121" s="35">
        <f>D121/(F2*10)</f>
        <v>1507.2511786507746</v>
      </c>
      <c r="G121" s="35">
        <f>D121/(G2*10)</f>
        <v>206.47276419873623</v>
      </c>
      <c r="H121" s="105">
        <f>D121/(H2*10)</f>
        <v>153.80114067865046</v>
      </c>
    </row>
    <row r="122" spans="1:8" ht="15.75" customHeight="1">
      <c r="A122" s="106">
        <v>118</v>
      </c>
      <c r="B122" s="107">
        <f>B121*C2+B121</f>
        <v>2197572.2184728305</v>
      </c>
      <c r="C122" s="31">
        <f t="shared" si="0"/>
        <v>0.08</v>
      </c>
      <c r="D122" s="107">
        <f t="shared" si="1"/>
        <v>162783.12729428383</v>
      </c>
      <c r="E122" s="104"/>
      <c r="F122" s="35">
        <f>D122/(F2*10)</f>
        <v>1627.8312729428383</v>
      </c>
      <c r="G122" s="35">
        <f>D122/(G2*10)</f>
        <v>222.99058533463537</v>
      </c>
      <c r="H122" s="105">
        <f>D122/(H2*10)</f>
        <v>166.10523193294267</v>
      </c>
    </row>
    <row r="123" spans="1:8" ht="15.75" customHeight="1">
      <c r="A123" s="106">
        <v>119</v>
      </c>
      <c r="B123" s="107">
        <f>B122*C2+B122</f>
        <v>2373377.9959506569</v>
      </c>
      <c r="C123" s="31">
        <f t="shared" si="0"/>
        <v>0.08</v>
      </c>
      <c r="D123" s="107">
        <f t="shared" si="1"/>
        <v>175805.77747782646</v>
      </c>
      <c r="E123" s="104"/>
      <c r="F123" s="35">
        <f>D123/(F2*10)</f>
        <v>1758.0577747782645</v>
      </c>
      <c r="G123" s="35">
        <f>D123/(G2*10)</f>
        <v>240.8298321614061</v>
      </c>
      <c r="H123" s="105">
        <f>D123/(H2*10)</f>
        <v>179.39365048757801</v>
      </c>
    </row>
    <row r="124" spans="1:8" ht="15.75" customHeight="1">
      <c r="A124" s="106">
        <v>120</v>
      </c>
      <c r="B124" s="107">
        <f>B123*C2+B123</f>
        <v>2563248.2356267096</v>
      </c>
      <c r="C124" s="31">
        <f t="shared" si="0"/>
        <v>0.08</v>
      </c>
      <c r="D124" s="107">
        <f t="shared" si="1"/>
        <v>189870.2396760527</v>
      </c>
      <c r="E124" s="104"/>
      <c r="F124" s="35">
        <f>D124/(F2*10)</f>
        <v>1898.7023967605271</v>
      </c>
      <c r="G124" s="35">
        <f>D124/(G2*10)</f>
        <v>260.09621873431877</v>
      </c>
      <c r="H124" s="105">
        <f>D124/(H2*10)</f>
        <v>193.7451425265844</v>
      </c>
    </row>
    <row r="125" spans="1:8" ht="15.75" customHeight="1">
      <c r="A125" s="106">
        <v>121</v>
      </c>
      <c r="B125" s="107">
        <f>B124*C2+B124</f>
        <v>2768308.0944768465</v>
      </c>
      <c r="C125" s="31">
        <f t="shared" si="0"/>
        <v>0.08</v>
      </c>
      <c r="D125" s="107">
        <f t="shared" si="1"/>
        <v>205059.85885013686</v>
      </c>
      <c r="E125" s="104"/>
      <c r="F125" s="35">
        <f>D125/(F2*10)</f>
        <v>2050.5985885013688</v>
      </c>
      <c r="G125" s="35">
        <f>D125/(G2*10)</f>
        <v>280.90391623306419</v>
      </c>
      <c r="H125" s="105">
        <f>D125/(H2*10)</f>
        <v>209.24475392871108</v>
      </c>
    </row>
    <row r="126" spans="1:8" ht="15.75" customHeight="1">
      <c r="A126" s="106">
        <v>122</v>
      </c>
      <c r="B126" s="107">
        <f>B125*C2+B125</f>
        <v>2989772.7420349941</v>
      </c>
      <c r="C126" s="31">
        <f t="shared" si="0"/>
        <v>0.08</v>
      </c>
      <c r="D126" s="107">
        <f t="shared" si="1"/>
        <v>221464.64755814755</v>
      </c>
      <c r="E126" s="104"/>
      <c r="F126" s="35">
        <f>D126/(F2*10)</f>
        <v>2214.6464755814754</v>
      </c>
      <c r="G126" s="35">
        <f>D126/(G2*10)</f>
        <v>303.37622953170899</v>
      </c>
      <c r="H126" s="105">
        <f>D126/(H2*10)</f>
        <v>225.98433424300771</v>
      </c>
    </row>
    <row r="127" spans="1:8" ht="15.75" customHeight="1">
      <c r="A127" s="106">
        <v>123</v>
      </c>
      <c r="B127" s="107">
        <f>B126*C2+B126</f>
        <v>3228954.5613977937</v>
      </c>
      <c r="C127" s="31">
        <f t="shared" si="0"/>
        <v>0.08</v>
      </c>
      <c r="D127" s="107">
        <f t="shared" si="1"/>
        <v>239181.81936279964</v>
      </c>
      <c r="E127" s="104"/>
      <c r="F127" s="35">
        <f>D127/(F2*10)</f>
        <v>2391.8181936279962</v>
      </c>
      <c r="G127" s="35">
        <f>D127/(G2*10)</f>
        <v>327.6463278942461</v>
      </c>
      <c r="H127" s="105">
        <f>D127/(H2*10)</f>
        <v>244.06308098244861</v>
      </c>
    </row>
    <row r="128" spans="1:8" ht="15.75" customHeight="1">
      <c r="A128" s="106">
        <v>124</v>
      </c>
      <c r="B128" s="107">
        <f>B127*C2+B127</f>
        <v>3487270.9263096172</v>
      </c>
      <c r="C128" s="31">
        <f t="shared" si="0"/>
        <v>0.08</v>
      </c>
      <c r="D128" s="107">
        <f t="shared" si="1"/>
        <v>258316.36491182353</v>
      </c>
      <c r="E128" s="104"/>
      <c r="F128" s="35">
        <f>D128/(F2*10)</f>
        <v>2583.1636491182353</v>
      </c>
      <c r="G128" s="35">
        <f>D128/(G2*10)</f>
        <v>353.85803412578565</v>
      </c>
      <c r="H128" s="105">
        <f>D128/(H2*10)</f>
        <v>263.58812746104439</v>
      </c>
    </row>
    <row r="129" spans="1:20" ht="15.75" customHeight="1">
      <c r="A129" s="106">
        <v>125</v>
      </c>
      <c r="B129" s="107">
        <f>B128*C2+B128</f>
        <v>3766252.6004143865</v>
      </c>
      <c r="C129" s="31">
        <f t="shared" si="0"/>
        <v>0.08</v>
      </c>
      <c r="D129" s="107">
        <f t="shared" si="1"/>
        <v>278981.67410476925</v>
      </c>
      <c r="E129" s="104"/>
      <c r="F129" s="35">
        <f>D129/(F2*10)</f>
        <v>2789.8167410476926</v>
      </c>
      <c r="G129" s="35">
        <f>D129/(G2*10)</f>
        <v>382.16667685584827</v>
      </c>
      <c r="H129" s="105">
        <f>D129/(H2*10)</f>
        <v>284.6751776579278</v>
      </c>
    </row>
    <row r="130" spans="1:20" ht="15.75" customHeight="1">
      <c r="A130" s="109"/>
      <c r="B130" s="110"/>
      <c r="C130" s="111"/>
      <c r="D130" s="110"/>
      <c r="E130" s="79"/>
      <c r="F130" s="112"/>
      <c r="G130" s="112"/>
      <c r="H130" s="112"/>
      <c r="I130" s="79"/>
      <c r="J130" s="79"/>
      <c r="K130" s="79"/>
      <c r="L130" s="79"/>
      <c r="M130" s="79"/>
      <c r="N130" s="79"/>
      <c r="O130" s="79"/>
      <c r="P130" s="79"/>
      <c r="Q130" s="79"/>
      <c r="R130" s="79"/>
      <c r="S130" s="79"/>
      <c r="T130" s="79"/>
    </row>
    <row r="131" spans="1:20" ht="15.75" customHeight="1">
      <c r="A131" s="109"/>
      <c r="B131" s="110"/>
      <c r="C131" s="111"/>
      <c r="D131" s="110"/>
      <c r="E131" s="79"/>
      <c r="F131" s="112"/>
      <c r="G131" s="112"/>
      <c r="H131" s="112"/>
      <c r="I131" s="79"/>
      <c r="J131" s="79"/>
      <c r="K131" s="79"/>
      <c r="L131" s="79"/>
      <c r="M131" s="79"/>
      <c r="N131" s="79"/>
      <c r="O131" s="79"/>
      <c r="P131" s="79"/>
      <c r="Q131" s="79"/>
      <c r="R131" s="79"/>
      <c r="S131" s="79"/>
      <c r="T131" s="79"/>
    </row>
    <row r="132" spans="1:20" ht="15.75" customHeight="1">
      <c r="A132" s="109"/>
      <c r="B132" s="110"/>
      <c r="C132" s="111"/>
      <c r="D132" s="110"/>
      <c r="E132" s="79"/>
      <c r="F132" s="112"/>
      <c r="G132" s="112"/>
      <c r="H132" s="112"/>
      <c r="I132" s="79"/>
      <c r="J132" s="79"/>
      <c r="K132" s="79"/>
      <c r="L132" s="79"/>
      <c r="M132" s="79"/>
      <c r="N132" s="79"/>
      <c r="O132" s="79"/>
      <c r="P132" s="79"/>
      <c r="Q132" s="79"/>
      <c r="R132" s="79"/>
      <c r="S132" s="79"/>
      <c r="T132" s="79"/>
    </row>
    <row r="133" spans="1:20" ht="15.75" customHeight="1">
      <c r="A133" s="109"/>
      <c r="B133" s="110"/>
      <c r="C133" s="111"/>
      <c r="D133" s="110"/>
      <c r="E133" s="79"/>
      <c r="F133" s="112"/>
      <c r="G133" s="112"/>
      <c r="H133" s="112"/>
      <c r="I133" s="79"/>
      <c r="J133" s="79"/>
      <c r="K133" s="79"/>
      <c r="L133" s="79"/>
      <c r="M133" s="79"/>
      <c r="N133" s="79"/>
      <c r="O133" s="79"/>
      <c r="P133" s="79"/>
      <c r="Q133" s="79"/>
      <c r="R133" s="79"/>
      <c r="S133" s="79"/>
      <c r="T133" s="79"/>
    </row>
    <row r="134" spans="1:20" ht="15.75" customHeight="1">
      <c r="A134" s="109"/>
      <c r="B134" s="110"/>
      <c r="C134" s="111"/>
      <c r="D134" s="110"/>
      <c r="E134" s="79"/>
      <c r="F134" s="112"/>
      <c r="G134" s="112"/>
      <c r="H134" s="112"/>
      <c r="I134" s="79"/>
      <c r="J134" s="79"/>
      <c r="K134" s="79"/>
      <c r="L134" s="79"/>
      <c r="M134" s="79"/>
      <c r="N134" s="79"/>
      <c r="O134" s="79"/>
      <c r="P134" s="79"/>
      <c r="Q134" s="79"/>
      <c r="R134" s="79"/>
      <c r="S134" s="79"/>
      <c r="T134" s="79"/>
    </row>
    <row r="135" spans="1:20" ht="15.75" customHeight="1">
      <c r="A135" s="109"/>
      <c r="B135" s="110"/>
      <c r="C135" s="111"/>
      <c r="D135" s="110"/>
      <c r="E135" s="79"/>
      <c r="F135" s="112"/>
      <c r="G135" s="112"/>
      <c r="H135" s="112"/>
      <c r="I135" s="79"/>
      <c r="J135" s="79"/>
      <c r="K135" s="79"/>
      <c r="L135" s="79"/>
      <c r="M135" s="79"/>
      <c r="N135" s="79"/>
      <c r="O135" s="79"/>
      <c r="P135" s="79"/>
      <c r="Q135" s="79"/>
      <c r="R135" s="79"/>
      <c r="S135" s="79"/>
      <c r="T135" s="79"/>
    </row>
    <row r="136" spans="1:20" ht="15.75" customHeight="1">
      <c r="A136" s="109"/>
      <c r="B136" s="110"/>
      <c r="C136" s="111"/>
      <c r="D136" s="110"/>
      <c r="E136" s="79"/>
      <c r="F136" s="112"/>
      <c r="G136" s="112"/>
      <c r="H136" s="112"/>
      <c r="I136" s="79"/>
      <c r="J136" s="79"/>
      <c r="K136" s="79"/>
      <c r="L136" s="79"/>
      <c r="M136" s="79"/>
      <c r="N136" s="79"/>
      <c r="O136" s="79"/>
      <c r="P136" s="79"/>
      <c r="Q136" s="79"/>
      <c r="R136" s="79"/>
      <c r="S136" s="79"/>
      <c r="T136" s="79"/>
    </row>
    <row r="137" spans="1:20" ht="15.75" customHeight="1">
      <c r="A137" s="109"/>
      <c r="B137" s="110"/>
      <c r="C137" s="111"/>
      <c r="D137" s="110"/>
      <c r="E137" s="79"/>
      <c r="F137" s="112"/>
      <c r="G137" s="112"/>
      <c r="H137" s="112"/>
      <c r="I137" s="79"/>
      <c r="J137" s="79"/>
      <c r="K137" s="79"/>
      <c r="L137" s="79"/>
      <c r="M137" s="79"/>
      <c r="N137" s="79"/>
      <c r="O137" s="79"/>
      <c r="P137" s="79"/>
      <c r="Q137" s="79"/>
      <c r="R137" s="79"/>
      <c r="S137" s="79"/>
      <c r="T137" s="79"/>
    </row>
    <row r="138" spans="1:20" ht="15.75" customHeight="1">
      <c r="A138" s="109"/>
      <c r="B138" s="110"/>
      <c r="C138" s="111"/>
      <c r="D138" s="110"/>
      <c r="E138" s="79"/>
      <c r="F138" s="112"/>
      <c r="G138" s="112"/>
      <c r="H138" s="112"/>
      <c r="I138" s="79"/>
      <c r="J138" s="79"/>
      <c r="K138" s="79"/>
      <c r="L138" s="79"/>
      <c r="M138" s="79"/>
      <c r="N138" s="79"/>
      <c r="O138" s="79"/>
      <c r="P138" s="79"/>
      <c r="Q138" s="79"/>
      <c r="R138" s="79"/>
      <c r="S138" s="79"/>
      <c r="T138" s="79"/>
    </row>
    <row r="139" spans="1:20" ht="15.75" customHeight="1">
      <c r="A139" s="109"/>
      <c r="B139" s="110"/>
      <c r="C139" s="111"/>
      <c r="D139" s="110"/>
      <c r="E139" s="79"/>
      <c r="F139" s="112"/>
      <c r="G139" s="112"/>
      <c r="H139" s="112"/>
      <c r="I139" s="79"/>
      <c r="J139" s="79"/>
      <c r="K139" s="79"/>
      <c r="L139" s="79"/>
      <c r="M139" s="79"/>
      <c r="N139" s="79"/>
      <c r="O139" s="79"/>
      <c r="P139" s="79"/>
      <c r="Q139" s="79"/>
      <c r="R139" s="79"/>
      <c r="S139" s="79"/>
      <c r="T139" s="79"/>
    </row>
    <row r="140" spans="1:20" ht="15.75" customHeight="1">
      <c r="A140" s="109"/>
      <c r="B140" s="110"/>
      <c r="C140" s="111"/>
      <c r="D140" s="110"/>
      <c r="E140" s="79"/>
      <c r="F140" s="112"/>
      <c r="G140" s="112"/>
      <c r="H140" s="112"/>
      <c r="I140" s="79"/>
      <c r="J140" s="79"/>
      <c r="K140" s="79"/>
      <c r="L140" s="79"/>
      <c r="M140" s="79"/>
      <c r="N140" s="79"/>
      <c r="O140" s="79"/>
      <c r="P140" s="79"/>
      <c r="Q140" s="79"/>
      <c r="R140" s="79"/>
      <c r="S140" s="79"/>
      <c r="T140" s="79"/>
    </row>
    <row r="141" spans="1:20" ht="15.75" customHeight="1">
      <c r="A141" s="109"/>
      <c r="B141" s="110"/>
      <c r="C141" s="111"/>
      <c r="D141" s="110"/>
      <c r="E141" s="79"/>
      <c r="F141" s="112"/>
      <c r="G141" s="112"/>
      <c r="H141" s="112"/>
      <c r="I141" s="79"/>
      <c r="J141" s="79"/>
      <c r="K141" s="79"/>
      <c r="L141" s="79"/>
      <c r="M141" s="79"/>
      <c r="N141" s="79"/>
      <c r="O141" s="79"/>
      <c r="P141" s="79"/>
      <c r="Q141" s="79"/>
      <c r="R141" s="79"/>
      <c r="S141" s="79"/>
      <c r="T141" s="79"/>
    </row>
    <row r="142" spans="1:20" ht="15.75" customHeight="1">
      <c r="A142" s="109"/>
      <c r="B142" s="110"/>
      <c r="C142" s="111"/>
      <c r="D142" s="110"/>
      <c r="E142" s="79"/>
      <c r="F142" s="112"/>
      <c r="G142" s="112"/>
      <c r="H142" s="112"/>
      <c r="I142" s="79"/>
      <c r="J142" s="79"/>
      <c r="K142" s="79"/>
      <c r="L142" s="79"/>
      <c r="M142" s="79"/>
      <c r="N142" s="79"/>
      <c r="O142" s="79"/>
      <c r="P142" s="79"/>
      <c r="Q142" s="79"/>
      <c r="R142" s="79"/>
      <c r="S142" s="79"/>
      <c r="T142" s="79"/>
    </row>
    <row r="143" spans="1:20" ht="15.75" customHeight="1">
      <c r="A143" s="109"/>
      <c r="B143" s="110"/>
      <c r="C143" s="111"/>
      <c r="D143" s="110"/>
      <c r="E143" s="79"/>
      <c r="F143" s="112"/>
      <c r="G143" s="112"/>
      <c r="H143" s="112"/>
      <c r="I143" s="79"/>
      <c r="J143" s="79"/>
      <c r="K143" s="79"/>
      <c r="L143" s="79"/>
      <c r="M143" s="79"/>
      <c r="N143" s="79"/>
      <c r="O143" s="79"/>
      <c r="P143" s="79"/>
      <c r="Q143" s="79"/>
      <c r="R143" s="79"/>
      <c r="S143" s="79"/>
      <c r="T143" s="79"/>
    </row>
    <row r="144" spans="1:20" ht="15.75" customHeight="1">
      <c r="A144" s="109"/>
      <c r="B144" s="110"/>
      <c r="C144" s="111"/>
      <c r="D144" s="110"/>
      <c r="E144" s="79"/>
      <c r="F144" s="112"/>
      <c r="G144" s="112"/>
      <c r="H144" s="112"/>
      <c r="I144" s="79"/>
      <c r="J144" s="79"/>
      <c r="K144" s="79"/>
      <c r="L144" s="79"/>
      <c r="M144" s="79"/>
      <c r="N144" s="79"/>
      <c r="O144" s="79"/>
      <c r="P144" s="79"/>
      <c r="Q144" s="79"/>
      <c r="R144" s="79"/>
      <c r="S144" s="79"/>
      <c r="T144" s="79"/>
    </row>
    <row r="145" spans="1:20" ht="15.75" customHeight="1">
      <c r="A145" s="109"/>
      <c r="B145" s="110"/>
      <c r="C145" s="111"/>
      <c r="D145" s="110"/>
      <c r="E145" s="79"/>
      <c r="F145" s="112"/>
      <c r="G145" s="112"/>
      <c r="H145" s="112"/>
      <c r="I145" s="79"/>
      <c r="J145" s="79"/>
      <c r="K145" s="79"/>
      <c r="L145" s="79"/>
      <c r="M145" s="79"/>
      <c r="N145" s="79"/>
      <c r="O145" s="79"/>
      <c r="P145" s="79"/>
      <c r="Q145" s="79"/>
      <c r="R145" s="79"/>
      <c r="S145" s="79"/>
      <c r="T145" s="79"/>
    </row>
    <row r="146" spans="1:20" ht="15.75" customHeight="1">
      <c r="A146" s="109"/>
      <c r="B146" s="110"/>
      <c r="C146" s="111"/>
      <c r="D146" s="110"/>
      <c r="E146" s="79"/>
      <c r="F146" s="112"/>
      <c r="G146" s="112"/>
      <c r="H146" s="112"/>
      <c r="I146" s="79"/>
      <c r="J146" s="79"/>
      <c r="K146" s="79"/>
      <c r="L146" s="79"/>
      <c r="M146" s="79"/>
      <c r="N146" s="79"/>
      <c r="O146" s="79"/>
      <c r="P146" s="79"/>
      <c r="Q146" s="79"/>
      <c r="R146" s="79"/>
      <c r="S146" s="79"/>
      <c r="T146" s="79"/>
    </row>
    <row r="147" spans="1:20" ht="15.75" customHeight="1">
      <c r="A147" s="109"/>
      <c r="B147" s="110"/>
      <c r="C147" s="111"/>
      <c r="D147" s="110"/>
      <c r="E147" s="79"/>
      <c r="F147" s="112"/>
      <c r="G147" s="112"/>
      <c r="H147" s="112"/>
      <c r="I147" s="79"/>
      <c r="J147" s="79"/>
      <c r="K147" s="79"/>
      <c r="L147" s="79"/>
      <c r="M147" s="79"/>
      <c r="N147" s="79"/>
      <c r="O147" s="79"/>
      <c r="P147" s="79"/>
      <c r="Q147" s="79"/>
      <c r="R147" s="79"/>
      <c r="S147" s="79"/>
      <c r="T147" s="79"/>
    </row>
    <row r="148" spans="1:20" ht="15.75" customHeight="1">
      <c r="A148" s="109"/>
      <c r="B148" s="110"/>
      <c r="C148" s="111"/>
      <c r="D148" s="110"/>
      <c r="E148" s="79"/>
      <c r="F148" s="112"/>
      <c r="G148" s="112"/>
      <c r="H148" s="112"/>
      <c r="I148" s="79"/>
      <c r="J148" s="79"/>
      <c r="K148" s="79"/>
      <c r="L148" s="79"/>
      <c r="M148" s="79"/>
      <c r="N148" s="79"/>
      <c r="O148" s="79"/>
      <c r="P148" s="79"/>
      <c r="Q148" s="79"/>
      <c r="R148" s="79"/>
      <c r="S148" s="79"/>
      <c r="T148" s="79"/>
    </row>
    <row r="149" spans="1:20" ht="15.75" customHeight="1">
      <c r="A149" s="109"/>
      <c r="B149" s="110"/>
      <c r="C149" s="111"/>
      <c r="D149" s="110"/>
      <c r="E149" s="79"/>
      <c r="F149" s="112"/>
      <c r="G149" s="112"/>
      <c r="H149" s="112"/>
      <c r="I149" s="79"/>
      <c r="J149" s="79"/>
      <c r="K149" s="79"/>
      <c r="L149" s="79"/>
      <c r="M149" s="79"/>
      <c r="N149" s="79"/>
      <c r="O149" s="79"/>
      <c r="P149" s="79"/>
      <c r="Q149" s="79"/>
      <c r="R149" s="79"/>
      <c r="S149" s="79"/>
      <c r="T149" s="79"/>
    </row>
    <row r="150" spans="1:20" ht="15.75" customHeight="1">
      <c r="A150" s="109"/>
      <c r="B150" s="110"/>
      <c r="C150" s="111"/>
      <c r="D150" s="110"/>
      <c r="E150" s="79"/>
      <c r="F150" s="112"/>
      <c r="G150" s="112"/>
      <c r="H150" s="112"/>
      <c r="I150" s="79"/>
      <c r="J150" s="79"/>
      <c r="K150" s="79"/>
      <c r="L150" s="79"/>
      <c r="M150" s="79"/>
      <c r="N150" s="79"/>
      <c r="O150" s="79"/>
      <c r="P150" s="79"/>
      <c r="Q150" s="79"/>
      <c r="R150" s="79"/>
      <c r="S150" s="79"/>
      <c r="T150" s="79"/>
    </row>
    <row r="151" spans="1:20" ht="15.75" customHeight="1">
      <c r="A151" s="109"/>
      <c r="B151" s="110"/>
      <c r="C151" s="111"/>
      <c r="D151" s="110"/>
      <c r="E151" s="79"/>
      <c r="F151" s="112"/>
      <c r="G151" s="112"/>
      <c r="H151" s="112"/>
      <c r="I151" s="79"/>
      <c r="J151" s="79"/>
      <c r="K151" s="79"/>
      <c r="L151" s="79"/>
      <c r="M151" s="79"/>
      <c r="N151" s="79"/>
      <c r="O151" s="79"/>
      <c r="P151" s="79"/>
      <c r="Q151" s="79"/>
      <c r="R151" s="79"/>
      <c r="S151" s="79"/>
      <c r="T151" s="79"/>
    </row>
    <row r="152" spans="1:20" ht="15.75" customHeight="1">
      <c r="A152" s="109"/>
      <c r="B152" s="110"/>
      <c r="C152" s="111"/>
      <c r="D152" s="110"/>
      <c r="E152" s="79"/>
      <c r="F152" s="112"/>
      <c r="G152" s="112"/>
      <c r="H152" s="112"/>
      <c r="I152" s="79"/>
      <c r="J152" s="79"/>
      <c r="K152" s="79"/>
      <c r="L152" s="79"/>
      <c r="M152" s="79"/>
      <c r="N152" s="79"/>
      <c r="O152" s="79"/>
      <c r="P152" s="79"/>
      <c r="Q152" s="79"/>
      <c r="R152" s="79"/>
      <c r="S152" s="79"/>
      <c r="T152" s="79"/>
    </row>
    <row r="153" spans="1:20" ht="15.75" customHeight="1">
      <c r="A153" s="109"/>
      <c r="B153" s="110"/>
      <c r="C153" s="111"/>
      <c r="D153" s="110"/>
      <c r="E153" s="79"/>
      <c r="F153" s="112"/>
      <c r="G153" s="112"/>
      <c r="H153" s="112"/>
      <c r="I153" s="79"/>
      <c r="J153" s="79"/>
      <c r="K153" s="79"/>
      <c r="L153" s="79"/>
      <c r="M153" s="79"/>
      <c r="N153" s="79"/>
      <c r="O153" s="79"/>
      <c r="P153" s="79"/>
      <c r="Q153" s="79"/>
      <c r="R153" s="79"/>
      <c r="S153" s="79"/>
      <c r="T153" s="79"/>
    </row>
    <row r="154" spans="1:20" ht="15.75" customHeight="1">
      <c r="A154" s="109"/>
      <c r="B154" s="110"/>
      <c r="C154" s="111"/>
      <c r="D154" s="110"/>
      <c r="E154" s="79"/>
      <c r="F154" s="112"/>
      <c r="G154" s="112"/>
      <c r="H154" s="112"/>
      <c r="I154" s="79"/>
      <c r="J154" s="79"/>
      <c r="K154" s="79"/>
      <c r="L154" s="79"/>
      <c r="M154" s="79"/>
      <c r="N154" s="79"/>
      <c r="O154" s="79"/>
      <c r="P154" s="79"/>
      <c r="Q154" s="79"/>
      <c r="R154" s="79"/>
      <c r="S154" s="79"/>
      <c r="T154" s="79"/>
    </row>
    <row r="155" spans="1:20" ht="15.75" customHeight="1">
      <c r="A155" s="109"/>
      <c r="B155" s="110"/>
      <c r="C155" s="111"/>
      <c r="D155" s="110"/>
      <c r="E155" s="79"/>
      <c r="F155" s="112"/>
      <c r="G155" s="112"/>
      <c r="H155" s="112"/>
      <c r="I155" s="79"/>
      <c r="J155" s="79"/>
      <c r="K155" s="79"/>
      <c r="L155" s="79"/>
      <c r="M155" s="79"/>
      <c r="N155" s="79"/>
      <c r="O155" s="79"/>
      <c r="P155" s="79"/>
      <c r="Q155" s="79"/>
      <c r="R155" s="79"/>
      <c r="S155" s="79"/>
      <c r="T155" s="79"/>
    </row>
    <row r="156" spans="1:20" ht="15.75" customHeight="1">
      <c r="A156" s="109"/>
      <c r="B156" s="110"/>
      <c r="C156" s="111"/>
      <c r="D156" s="110"/>
      <c r="E156" s="79"/>
      <c r="F156" s="112"/>
      <c r="G156" s="112"/>
      <c r="H156" s="112"/>
      <c r="I156" s="79"/>
      <c r="J156" s="79"/>
      <c r="K156" s="79"/>
      <c r="L156" s="79"/>
      <c r="M156" s="79"/>
      <c r="N156" s="79"/>
      <c r="O156" s="79"/>
      <c r="P156" s="79"/>
      <c r="Q156" s="79"/>
      <c r="R156" s="79"/>
      <c r="S156" s="79"/>
      <c r="T156" s="79"/>
    </row>
    <row r="157" spans="1:20" ht="15.75" customHeight="1">
      <c r="A157" s="109"/>
      <c r="B157" s="110"/>
      <c r="C157" s="111"/>
      <c r="D157" s="110"/>
      <c r="E157" s="79"/>
      <c r="F157" s="112"/>
      <c r="G157" s="112"/>
      <c r="H157" s="112"/>
      <c r="I157" s="79"/>
      <c r="J157" s="79"/>
      <c r="K157" s="79"/>
      <c r="L157" s="79"/>
      <c r="M157" s="79"/>
      <c r="N157" s="79"/>
      <c r="O157" s="79"/>
      <c r="P157" s="79"/>
      <c r="Q157" s="79"/>
      <c r="R157" s="79"/>
      <c r="S157" s="79"/>
      <c r="T157" s="79"/>
    </row>
    <row r="158" spans="1:20" ht="15.75" customHeight="1">
      <c r="A158" s="109"/>
      <c r="B158" s="110"/>
      <c r="C158" s="111"/>
      <c r="D158" s="110"/>
      <c r="E158" s="79"/>
      <c r="F158" s="112"/>
      <c r="G158" s="112"/>
      <c r="H158" s="112"/>
      <c r="I158" s="79"/>
      <c r="J158" s="79"/>
      <c r="K158" s="79"/>
      <c r="L158" s="79"/>
      <c r="M158" s="79"/>
      <c r="N158" s="79"/>
      <c r="O158" s="79"/>
      <c r="P158" s="79"/>
      <c r="Q158" s="79"/>
      <c r="R158" s="79"/>
      <c r="S158" s="79"/>
      <c r="T158" s="79"/>
    </row>
    <row r="159" spans="1:20" ht="15.75" customHeight="1">
      <c r="A159" s="109"/>
      <c r="B159" s="110"/>
      <c r="C159" s="111"/>
      <c r="D159" s="110"/>
      <c r="E159" s="79"/>
      <c r="F159" s="112"/>
      <c r="G159" s="112"/>
      <c r="H159" s="112"/>
      <c r="I159" s="79"/>
      <c r="J159" s="79"/>
      <c r="K159" s="79"/>
      <c r="L159" s="79"/>
      <c r="M159" s="79"/>
      <c r="N159" s="79"/>
      <c r="O159" s="79"/>
      <c r="P159" s="79"/>
      <c r="Q159" s="79"/>
      <c r="R159" s="79"/>
      <c r="S159" s="79"/>
      <c r="T159" s="79"/>
    </row>
    <row r="160" spans="1:20" ht="15.75" customHeight="1">
      <c r="A160" s="109"/>
      <c r="B160" s="110"/>
      <c r="C160" s="111"/>
      <c r="D160" s="110"/>
      <c r="E160" s="79"/>
      <c r="F160" s="112"/>
      <c r="G160" s="112"/>
      <c r="H160" s="112"/>
      <c r="I160" s="79"/>
      <c r="J160" s="79"/>
      <c r="K160" s="79"/>
      <c r="L160" s="79"/>
      <c r="M160" s="79"/>
      <c r="N160" s="79"/>
      <c r="O160" s="79"/>
      <c r="P160" s="79"/>
      <c r="Q160" s="79"/>
      <c r="R160" s="79"/>
      <c r="S160" s="79"/>
      <c r="T160" s="79"/>
    </row>
    <row r="161" spans="1:20" ht="15.75" customHeight="1">
      <c r="A161" s="109"/>
      <c r="B161" s="110"/>
      <c r="C161" s="111"/>
      <c r="D161" s="110"/>
      <c r="E161" s="79"/>
      <c r="F161" s="112"/>
      <c r="G161" s="112"/>
      <c r="H161" s="112"/>
      <c r="I161" s="79"/>
      <c r="J161" s="79"/>
      <c r="K161" s="79"/>
      <c r="L161" s="79"/>
      <c r="M161" s="79"/>
      <c r="N161" s="79"/>
      <c r="O161" s="79"/>
      <c r="P161" s="79"/>
      <c r="Q161" s="79"/>
      <c r="R161" s="79"/>
      <c r="S161" s="79"/>
      <c r="T161" s="79"/>
    </row>
    <row r="162" spans="1:20" ht="15.75" customHeight="1">
      <c r="A162" s="109"/>
      <c r="B162" s="110"/>
      <c r="C162" s="111"/>
      <c r="D162" s="110"/>
      <c r="E162" s="79"/>
      <c r="F162" s="112"/>
      <c r="G162" s="112"/>
      <c r="H162" s="112"/>
      <c r="I162" s="79"/>
      <c r="J162" s="79"/>
      <c r="K162" s="79"/>
      <c r="L162" s="79"/>
      <c r="M162" s="79"/>
      <c r="N162" s="79"/>
      <c r="O162" s="79"/>
      <c r="P162" s="79"/>
      <c r="Q162" s="79"/>
      <c r="R162" s="79"/>
      <c r="S162" s="79"/>
      <c r="T162" s="79"/>
    </row>
    <row r="163" spans="1:20" ht="15.75" customHeight="1">
      <c r="A163" s="109"/>
      <c r="B163" s="110"/>
      <c r="C163" s="111"/>
      <c r="D163" s="110"/>
      <c r="E163" s="79"/>
      <c r="F163" s="112"/>
      <c r="G163" s="112"/>
      <c r="H163" s="112"/>
      <c r="I163" s="79"/>
      <c r="J163" s="79"/>
      <c r="K163" s="79"/>
      <c r="L163" s="79"/>
      <c r="M163" s="79"/>
      <c r="N163" s="79"/>
      <c r="O163" s="79"/>
      <c r="P163" s="79"/>
      <c r="Q163" s="79"/>
      <c r="R163" s="79"/>
      <c r="S163" s="79"/>
      <c r="T163" s="79"/>
    </row>
    <row r="164" spans="1:20" ht="15.75" customHeight="1">
      <c r="A164" s="109"/>
      <c r="B164" s="110"/>
      <c r="C164" s="111"/>
      <c r="D164" s="110"/>
      <c r="E164" s="79"/>
      <c r="F164" s="112"/>
      <c r="G164" s="112"/>
      <c r="H164" s="112"/>
      <c r="I164" s="79"/>
      <c r="J164" s="79"/>
      <c r="K164" s="79"/>
      <c r="L164" s="79"/>
      <c r="M164" s="79"/>
      <c r="N164" s="79"/>
      <c r="O164" s="79"/>
      <c r="P164" s="79"/>
      <c r="Q164" s="79"/>
      <c r="R164" s="79"/>
      <c r="S164" s="79"/>
      <c r="T164" s="79"/>
    </row>
    <row r="165" spans="1:20" ht="15.75" customHeight="1">
      <c r="A165" s="109"/>
      <c r="B165" s="110"/>
      <c r="C165" s="111"/>
      <c r="D165" s="110"/>
      <c r="E165" s="79"/>
      <c r="F165" s="112"/>
      <c r="G165" s="112"/>
      <c r="H165" s="112"/>
      <c r="I165" s="79"/>
      <c r="J165" s="79"/>
      <c r="K165" s="79"/>
      <c r="L165" s="79"/>
      <c r="M165" s="79"/>
      <c r="N165" s="79"/>
      <c r="O165" s="79"/>
      <c r="P165" s="79"/>
      <c r="Q165" s="79"/>
      <c r="R165" s="79"/>
      <c r="S165" s="79"/>
      <c r="T165" s="79"/>
    </row>
    <row r="166" spans="1:20" ht="15.75" customHeight="1">
      <c r="A166" s="109"/>
      <c r="B166" s="110"/>
      <c r="C166" s="111"/>
      <c r="D166" s="110"/>
      <c r="E166" s="79"/>
      <c r="F166" s="112"/>
      <c r="G166" s="112"/>
      <c r="H166" s="112"/>
      <c r="I166" s="79"/>
      <c r="J166" s="79"/>
      <c r="K166" s="79"/>
      <c r="L166" s="79"/>
      <c r="M166" s="79"/>
      <c r="N166" s="79"/>
      <c r="O166" s="79"/>
      <c r="P166" s="79"/>
      <c r="Q166" s="79"/>
      <c r="R166" s="79"/>
      <c r="S166" s="79"/>
      <c r="T166" s="79"/>
    </row>
    <row r="167" spans="1:20" ht="15.75" customHeight="1">
      <c r="A167" s="109"/>
      <c r="B167" s="110"/>
      <c r="C167" s="111"/>
      <c r="D167" s="110"/>
      <c r="E167" s="79"/>
      <c r="F167" s="112"/>
      <c r="G167" s="112"/>
      <c r="H167" s="112"/>
      <c r="I167" s="79"/>
      <c r="J167" s="79"/>
      <c r="K167" s="79"/>
      <c r="L167" s="79"/>
      <c r="M167" s="79"/>
      <c r="N167" s="79"/>
      <c r="O167" s="79"/>
      <c r="P167" s="79"/>
      <c r="Q167" s="79"/>
      <c r="R167" s="79"/>
      <c r="S167" s="79"/>
      <c r="T167" s="79"/>
    </row>
    <row r="168" spans="1:20" ht="15.75" customHeight="1">
      <c r="A168" s="109"/>
      <c r="B168" s="110"/>
      <c r="C168" s="111"/>
      <c r="D168" s="110"/>
      <c r="E168" s="79"/>
      <c r="F168" s="112"/>
      <c r="G168" s="112"/>
      <c r="H168" s="112"/>
      <c r="I168" s="79"/>
      <c r="J168" s="79"/>
      <c r="K168" s="79"/>
      <c r="L168" s="79"/>
      <c r="M168" s="79"/>
      <c r="N168" s="79"/>
      <c r="O168" s="79"/>
      <c r="P168" s="79"/>
      <c r="Q168" s="79"/>
      <c r="R168" s="79"/>
      <c r="S168" s="79"/>
      <c r="T168" s="79"/>
    </row>
    <row r="169" spans="1:20" ht="15.75" customHeight="1">
      <c r="A169" s="109"/>
      <c r="B169" s="110"/>
      <c r="C169" s="111"/>
      <c r="D169" s="110"/>
      <c r="E169" s="79"/>
      <c r="F169" s="112"/>
      <c r="G169" s="112"/>
      <c r="H169" s="112"/>
      <c r="I169" s="79"/>
      <c r="J169" s="79"/>
      <c r="K169" s="79"/>
      <c r="L169" s="79"/>
      <c r="M169" s="79"/>
      <c r="N169" s="79"/>
      <c r="O169" s="79"/>
      <c r="P169" s="79"/>
      <c r="Q169" s="79"/>
      <c r="R169" s="79"/>
      <c r="S169" s="79"/>
      <c r="T169" s="79"/>
    </row>
    <row r="170" spans="1:20" ht="15.75" customHeight="1">
      <c r="A170" s="109"/>
      <c r="B170" s="110"/>
      <c r="C170" s="111"/>
      <c r="D170" s="110"/>
      <c r="E170" s="79"/>
      <c r="F170" s="112"/>
      <c r="G170" s="112"/>
      <c r="H170" s="112"/>
      <c r="I170" s="79"/>
      <c r="J170" s="79"/>
      <c r="K170" s="79"/>
      <c r="L170" s="79"/>
      <c r="M170" s="79"/>
      <c r="N170" s="79"/>
      <c r="O170" s="79"/>
      <c r="P170" s="79"/>
      <c r="Q170" s="79"/>
      <c r="R170" s="79"/>
      <c r="S170" s="79"/>
      <c r="T170" s="79"/>
    </row>
    <row r="171" spans="1:20" ht="15.75" customHeight="1">
      <c r="A171" s="109"/>
      <c r="B171" s="110"/>
      <c r="C171" s="111"/>
      <c r="D171" s="110"/>
      <c r="E171" s="79"/>
      <c r="F171" s="112"/>
      <c r="G171" s="112"/>
      <c r="H171" s="112"/>
      <c r="I171" s="79"/>
      <c r="J171" s="79"/>
      <c r="K171" s="79"/>
      <c r="L171" s="79"/>
      <c r="M171" s="79"/>
      <c r="N171" s="79"/>
      <c r="O171" s="79"/>
      <c r="P171" s="79"/>
      <c r="Q171" s="79"/>
      <c r="R171" s="79"/>
      <c r="S171" s="79"/>
      <c r="T171" s="79"/>
    </row>
    <row r="172" spans="1:20" ht="15.75" customHeight="1">
      <c r="A172" s="109"/>
      <c r="B172" s="110"/>
      <c r="C172" s="111"/>
      <c r="D172" s="110"/>
      <c r="E172" s="79"/>
      <c r="F172" s="112"/>
      <c r="G172" s="112"/>
      <c r="H172" s="112"/>
      <c r="I172" s="79"/>
      <c r="J172" s="79"/>
      <c r="K172" s="79"/>
      <c r="L172" s="79"/>
      <c r="M172" s="79"/>
      <c r="N172" s="79"/>
      <c r="O172" s="79"/>
      <c r="P172" s="79"/>
      <c r="Q172" s="79"/>
      <c r="R172" s="79"/>
      <c r="S172" s="79"/>
      <c r="T172" s="79"/>
    </row>
    <row r="173" spans="1:20" ht="15.75" customHeight="1">
      <c r="A173" s="109"/>
      <c r="B173" s="110"/>
      <c r="C173" s="111"/>
      <c r="D173" s="110"/>
      <c r="E173" s="79"/>
      <c r="F173" s="112"/>
      <c r="G173" s="112"/>
      <c r="H173" s="112"/>
      <c r="I173" s="79"/>
      <c r="J173" s="79"/>
      <c r="K173" s="79"/>
      <c r="L173" s="79"/>
      <c r="M173" s="79"/>
      <c r="N173" s="79"/>
      <c r="O173" s="79"/>
      <c r="P173" s="79"/>
      <c r="Q173" s="79"/>
      <c r="R173" s="79"/>
      <c r="S173" s="79"/>
      <c r="T173" s="79"/>
    </row>
    <row r="174" spans="1:20" ht="15.75" customHeight="1">
      <c r="A174" s="109"/>
      <c r="B174" s="110"/>
      <c r="C174" s="111"/>
      <c r="D174" s="110"/>
      <c r="E174" s="79"/>
      <c r="F174" s="112"/>
      <c r="G174" s="112"/>
      <c r="H174" s="112"/>
      <c r="I174" s="79"/>
      <c r="J174" s="79"/>
      <c r="K174" s="79"/>
      <c r="L174" s="79"/>
      <c r="M174" s="79"/>
      <c r="N174" s="79"/>
      <c r="O174" s="79"/>
      <c r="P174" s="79"/>
      <c r="Q174" s="79"/>
      <c r="R174" s="79"/>
      <c r="S174" s="79"/>
      <c r="T174" s="79"/>
    </row>
    <row r="175" spans="1:20" ht="15.75" customHeight="1">
      <c r="A175" s="109"/>
      <c r="B175" s="110"/>
      <c r="C175" s="111"/>
      <c r="D175" s="110"/>
      <c r="E175" s="79"/>
      <c r="F175" s="112"/>
      <c r="G175" s="112"/>
      <c r="H175" s="112"/>
      <c r="I175" s="79"/>
      <c r="J175" s="79"/>
      <c r="K175" s="79"/>
      <c r="L175" s="79"/>
      <c r="M175" s="79"/>
      <c r="N175" s="79"/>
      <c r="O175" s="79"/>
      <c r="P175" s="79"/>
      <c r="Q175" s="79"/>
      <c r="R175" s="79"/>
      <c r="S175" s="79"/>
      <c r="T175" s="79"/>
    </row>
    <row r="176" spans="1:20" ht="15.75" customHeight="1">
      <c r="A176" s="109"/>
      <c r="B176" s="110"/>
      <c r="C176" s="111"/>
      <c r="D176" s="110"/>
      <c r="E176" s="79"/>
      <c r="F176" s="112"/>
      <c r="G176" s="112"/>
      <c r="H176" s="112"/>
      <c r="I176" s="79"/>
      <c r="J176" s="79"/>
      <c r="K176" s="79"/>
      <c r="L176" s="79"/>
      <c r="M176" s="79"/>
      <c r="N176" s="79"/>
      <c r="O176" s="79"/>
      <c r="P176" s="79"/>
      <c r="Q176" s="79"/>
      <c r="R176" s="79"/>
      <c r="S176" s="79"/>
      <c r="T176" s="79"/>
    </row>
    <row r="177" spans="1:20" ht="15.75" customHeight="1">
      <c r="A177" s="109"/>
      <c r="B177" s="110"/>
      <c r="C177" s="111"/>
      <c r="D177" s="110"/>
      <c r="E177" s="79"/>
      <c r="F177" s="112"/>
      <c r="G177" s="112"/>
      <c r="H177" s="112"/>
      <c r="I177" s="79"/>
      <c r="J177" s="79"/>
      <c r="K177" s="79"/>
      <c r="L177" s="79"/>
      <c r="M177" s="79"/>
      <c r="N177" s="79"/>
      <c r="O177" s="79"/>
      <c r="P177" s="79"/>
      <c r="Q177" s="79"/>
      <c r="R177" s="79"/>
      <c r="S177" s="79"/>
      <c r="T177" s="79"/>
    </row>
    <row r="178" spans="1:20" ht="15.75" customHeight="1">
      <c r="A178" s="109"/>
      <c r="B178" s="110"/>
      <c r="C178" s="111"/>
      <c r="D178" s="110"/>
      <c r="E178" s="79"/>
      <c r="F178" s="112"/>
      <c r="G178" s="112"/>
      <c r="H178" s="112"/>
      <c r="I178" s="79"/>
      <c r="J178" s="79"/>
      <c r="K178" s="79"/>
      <c r="L178" s="79"/>
      <c r="M178" s="79"/>
      <c r="N178" s="79"/>
      <c r="O178" s="79"/>
      <c r="P178" s="79"/>
      <c r="Q178" s="79"/>
      <c r="R178" s="79"/>
      <c r="S178" s="79"/>
      <c r="T178" s="79"/>
    </row>
    <row r="179" spans="1:20" ht="15.75" customHeight="1">
      <c r="A179" s="109"/>
      <c r="B179" s="110"/>
      <c r="C179" s="111"/>
      <c r="D179" s="110"/>
      <c r="E179" s="79"/>
      <c r="F179" s="112"/>
      <c r="G179" s="112"/>
      <c r="H179" s="112"/>
      <c r="I179" s="79"/>
      <c r="J179" s="79"/>
      <c r="K179" s="79"/>
      <c r="L179" s="79"/>
      <c r="M179" s="79"/>
      <c r="N179" s="79"/>
      <c r="O179" s="79"/>
      <c r="P179" s="79"/>
      <c r="Q179" s="79"/>
      <c r="R179" s="79"/>
      <c r="S179" s="79"/>
      <c r="T179" s="79"/>
    </row>
    <row r="180" spans="1:20" ht="15.75" customHeight="1">
      <c r="A180" s="109"/>
      <c r="B180" s="110"/>
      <c r="C180" s="111"/>
      <c r="D180" s="110"/>
      <c r="E180" s="79"/>
      <c r="F180" s="112"/>
      <c r="G180" s="112"/>
      <c r="H180" s="112"/>
      <c r="I180" s="79"/>
      <c r="J180" s="79"/>
      <c r="K180" s="79"/>
      <c r="L180" s="79"/>
      <c r="M180" s="79"/>
      <c r="N180" s="79"/>
      <c r="O180" s="79"/>
      <c r="P180" s="79"/>
      <c r="Q180" s="79"/>
      <c r="R180" s="79"/>
      <c r="S180" s="79"/>
      <c r="T180" s="79"/>
    </row>
    <row r="181" spans="1:20" ht="15.75" customHeight="1">
      <c r="A181" s="109"/>
      <c r="B181" s="110"/>
      <c r="C181" s="111"/>
      <c r="D181" s="110"/>
      <c r="E181" s="79"/>
      <c r="F181" s="112"/>
      <c r="G181" s="112"/>
      <c r="H181" s="112"/>
      <c r="I181" s="79"/>
      <c r="J181" s="79"/>
      <c r="K181" s="79"/>
      <c r="L181" s="79"/>
      <c r="M181" s="79"/>
      <c r="N181" s="79"/>
      <c r="O181" s="79"/>
      <c r="P181" s="79"/>
      <c r="Q181" s="79"/>
      <c r="R181" s="79"/>
      <c r="S181" s="79"/>
      <c r="T181" s="79"/>
    </row>
    <row r="182" spans="1:20" ht="15.75" customHeight="1">
      <c r="A182" s="109"/>
      <c r="B182" s="110"/>
      <c r="C182" s="111"/>
      <c r="D182" s="110"/>
      <c r="E182" s="79"/>
      <c r="F182" s="112"/>
      <c r="G182" s="112"/>
      <c r="H182" s="112"/>
      <c r="I182" s="79"/>
      <c r="J182" s="79"/>
      <c r="K182" s="79"/>
      <c r="L182" s="79"/>
      <c r="M182" s="79"/>
      <c r="N182" s="79"/>
      <c r="O182" s="79"/>
      <c r="P182" s="79"/>
      <c r="Q182" s="79"/>
      <c r="R182" s="79"/>
      <c r="S182" s="79"/>
      <c r="T182" s="79"/>
    </row>
    <row r="183" spans="1:20" ht="15.75" customHeight="1">
      <c r="A183" s="109"/>
      <c r="B183" s="110"/>
      <c r="C183" s="111"/>
      <c r="D183" s="110"/>
      <c r="E183" s="79"/>
      <c r="F183" s="112"/>
      <c r="G183" s="112"/>
      <c r="H183" s="112"/>
      <c r="I183" s="79"/>
      <c r="J183" s="79"/>
      <c r="K183" s="79"/>
      <c r="L183" s="79"/>
      <c r="M183" s="79"/>
      <c r="N183" s="79"/>
      <c r="O183" s="79"/>
      <c r="P183" s="79"/>
      <c r="Q183" s="79"/>
      <c r="R183" s="79"/>
      <c r="S183" s="79"/>
      <c r="T183" s="79"/>
    </row>
    <row r="184" spans="1:20" ht="15.75" customHeight="1">
      <c r="A184" s="109"/>
      <c r="B184" s="110"/>
      <c r="C184" s="111"/>
      <c r="D184" s="110"/>
      <c r="E184" s="79"/>
      <c r="F184" s="112"/>
      <c r="G184" s="112"/>
      <c r="H184" s="112"/>
      <c r="I184" s="79"/>
      <c r="J184" s="79"/>
      <c r="K184" s="79"/>
      <c r="L184" s="79"/>
      <c r="M184" s="79"/>
      <c r="N184" s="79"/>
      <c r="O184" s="79"/>
      <c r="P184" s="79"/>
      <c r="Q184" s="79"/>
      <c r="R184" s="79"/>
      <c r="S184" s="79"/>
      <c r="T184" s="79"/>
    </row>
    <row r="185" spans="1:20" ht="15.75" customHeight="1">
      <c r="A185" s="109"/>
      <c r="B185" s="110"/>
      <c r="C185" s="111"/>
      <c r="D185" s="110"/>
      <c r="E185" s="79"/>
      <c r="F185" s="112"/>
      <c r="G185" s="112"/>
      <c r="H185" s="112"/>
      <c r="I185" s="79"/>
      <c r="J185" s="79"/>
      <c r="K185" s="79"/>
      <c r="L185" s="79"/>
      <c r="M185" s="79"/>
      <c r="N185" s="79"/>
      <c r="O185" s="79"/>
      <c r="P185" s="79"/>
      <c r="Q185" s="79"/>
      <c r="R185" s="79"/>
      <c r="S185" s="79"/>
      <c r="T185" s="79"/>
    </row>
    <row r="186" spans="1:20" ht="15.75" customHeight="1">
      <c r="A186" s="109"/>
      <c r="B186" s="110"/>
      <c r="C186" s="111"/>
      <c r="D186" s="110"/>
      <c r="E186" s="79"/>
      <c r="F186" s="112"/>
      <c r="G186" s="112"/>
      <c r="H186" s="112"/>
      <c r="I186" s="79"/>
      <c r="J186" s="79"/>
      <c r="K186" s="79"/>
      <c r="L186" s="79"/>
      <c r="M186" s="79"/>
      <c r="N186" s="79"/>
      <c r="O186" s="79"/>
      <c r="P186" s="79"/>
      <c r="Q186" s="79"/>
      <c r="R186" s="79"/>
      <c r="S186" s="79"/>
      <c r="T186" s="79"/>
    </row>
    <row r="187" spans="1:20" ht="15.75" customHeight="1">
      <c r="A187" s="109"/>
      <c r="B187" s="110"/>
      <c r="C187" s="111"/>
      <c r="D187" s="110"/>
      <c r="E187" s="79"/>
      <c r="F187" s="112"/>
      <c r="G187" s="112"/>
      <c r="H187" s="112"/>
      <c r="I187" s="79"/>
      <c r="J187" s="79"/>
      <c r="K187" s="79"/>
      <c r="L187" s="79"/>
      <c r="M187" s="79"/>
      <c r="N187" s="79"/>
      <c r="O187" s="79"/>
      <c r="P187" s="79"/>
      <c r="Q187" s="79"/>
      <c r="R187" s="79"/>
      <c r="S187" s="79"/>
      <c r="T187" s="79"/>
    </row>
    <row r="188" spans="1:20" ht="15.75" customHeight="1">
      <c r="A188" s="109"/>
      <c r="B188" s="110"/>
      <c r="C188" s="111"/>
      <c r="D188" s="110"/>
      <c r="E188" s="79"/>
      <c r="F188" s="112"/>
      <c r="G188" s="112"/>
      <c r="H188" s="112"/>
      <c r="I188" s="79"/>
      <c r="J188" s="79"/>
      <c r="K188" s="79"/>
      <c r="L188" s="79"/>
      <c r="M188" s="79"/>
      <c r="N188" s="79"/>
      <c r="O188" s="79"/>
      <c r="P188" s="79"/>
      <c r="Q188" s="79"/>
      <c r="R188" s="79"/>
      <c r="S188" s="79"/>
      <c r="T188" s="79"/>
    </row>
    <row r="189" spans="1:20" ht="15.75" customHeight="1">
      <c r="A189" s="109"/>
      <c r="B189" s="110"/>
      <c r="C189" s="111"/>
      <c r="D189" s="110"/>
      <c r="E189" s="79"/>
      <c r="F189" s="112"/>
      <c r="G189" s="112"/>
      <c r="H189" s="112"/>
      <c r="I189" s="79"/>
      <c r="J189" s="79"/>
      <c r="K189" s="79"/>
      <c r="L189" s="79"/>
      <c r="M189" s="79"/>
      <c r="N189" s="79"/>
      <c r="O189" s="79"/>
      <c r="P189" s="79"/>
      <c r="Q189" s="79"/>
      <c r="R189" s="79"/>
      <c r="S189" s="79"/>
      <c r="T189" s="79"/>
    </row>
    <row r="190" spans="1:20" ht="15.75" customHeight="1">
      <c r="A190" s="109"/>
      <c r="B190" s="110"/>
      <c r="C190" s="111"/>
      <c r="D190" s="110"/>
      <c r="E190" s="79"/>
      <c r="F190" s="112"/>
      <c r="G190" s="112"/>
      <c r="H190" s="112"/>
      <c r="I190" s="79"/>
      <c r="J190" s="79"/>
      <c r="K190" s="79"/>
      <c r="L190" s="79"/>
      <c r="M190" s="79"/>
      <c r="N190" s="79"/>
      <c r="O190" s="79"/>
      <c r="P190" s="79"/>
      <c r="Q190" s="79"/>
      <c r="R190" s="79"/>
      <c r="S190" s="79"/>
      <c r="T190" s="79"/>
    </row>
    <row r="191" spans="1:20" ht="15.75" customHeight="1">
      <c r="A191" s="109"/>
      <c r="B191" s="110"/>
      <c r="C191" s="111"/>
      <c r="D191" s="110"/>
      <c r="E191" s="79"/>
      <c r="F191" s="112"/>
      <c r="G191" s="112"/>
      <c r="H191" s="112"/>
      <c r="I191" s="79"/>
      <c r="J191" s="79"/>
      <c r="K191" s="79"/>
      <c r="L191" s="79"/>
      <c r="M191" s="79"/>
      <c r="N191" s="79"/>
      <c r="O191" s="79"/>
      <c r="P191" s="79"/>
      <c r="Q191" s="79"/>
      <c r="R191" s="79"/>
      <c r="S191" s="79"/>
      <c r="T191" s="79"/>
    </row>
    <row r="192" spans="1:20" ht="15.75" customHeight="1">
      <c r="A192" s="109"/>
      <c r="B192" s="110"/>
      <c r="C192" s="111"/>
      <c r="D192" s="110"/>
      <c r="E192" s="79"/>
      <c r="F192" s="112"/>
      <c r="G192" s="112"/>
      <c r="H192" s="112"/>
      <c r="I192" s="79"/>
      <c r="J192" s="79"/>
      <c r="K192" s="79"/>
      <c r="L192" s="79"/>
      <c r="M192" s="79"/>
      <c r="N192" s="79"/>
      <c r="O192" s="79"/>
      <c r="P192" s="79"/>
      <c r="Q192" s="79"/>
      <c r="R192" s="79"/>
      <c r="S192" s="79"/>
      <c r="T192" s="79"/>
    </row>
    <row r="193" spans="1:20" ht="15.75" customHeight="1">
      <c r="A193" s="109"/>
      <c r="B193" s="110"/>
      <c r="C193" s="111"/>
      <c r="D193" s="110"/>
      <c r="E193" s="79"/>
      <c r="F193" s="112"/>
      <c r="G193" s="112"/>
      <c r="H193" s="112"/>
      <c r="I193" s="79"/>
      <c r="J193" s="79"/>
      <c r="K193" s="79"/>
      <c r="L193" s="79"/>
      <c r="M193" s="79"/>
      <c r="N193" s="79"/>
      <c r="O193" s="79"/>
      <c r="P193" s="79"/>
      <c r="Q193" s="79"/>
      <c r="R193" s="79"/>
      <c r="S193" s="79"/>
      <c r="T193" s="79"/>
    </row>
    <row r="194" spans="1:20" ht="15.75" customHeight="1">
      <c r="A194" s="109"/>
      <c r="B194" s="110"/>
      <c r="C194" s="111"/>
      <c r="D194" s="110"/>
      <c r="E194" s="79"/>
      <c r="F194" s="112"/>
      <c r="G194" s="112"/>
      <c r="H194" s="112"/>
      <c r="I194" s="79"/>
      <c r="J194" s="79"/>
      <c r="K194" s="79"/>
      <c r="L194" s="79"/>
      <c r="M194" s="79"/>
      <c r="N194" s="79"/>
      <c r="O194" s="79"/>
      <c r="P194" s="79"/>
      <c r="Q194" s="79"/>
      <c r="R194" s="79"/>
      <c r="S194" s="79"/>
      <c r="T194" s="79"/>
    </row>
    <row r="195" spans="1:20" ht="15.75" customHeight="1">
      <c r="A195" s="109"/>
      <c r="B195" s="110"/>
      <c r="C195" s="111"/>
      <c r="D195" s="110"/>
      <c r="E195" s="79"/>
      <c r="F195" s="112"/>
      <c r="G195" s="112"/>
      <c r="H195" s="112"/>
      <c r="I195" s="79"/>
      <c r="J195" s="79"/>
      <c r="K195" s="79"/>
      <c r="L195" s="79"/>
      <c r="M195" s="79"/>
      <c r="N195" s="79"/>
      <c r="O195" s="79"/>
      <c r="P195" s="79"/>
      <c r="Q195" s="79"/>
      <c r="R195" s="79"/>
      <c r="S195" s="79"/>
      <c r="T195" s="79"/>
    </row>
    <row r="196" spans="1:20" ht="15.75" customHeight="1">
      <c r="A196" s="109"/>
      <c r="B196" s="110"/>
      <c r="C196" s="111"/>
      <c r="D196" s="110"/>
      <c r="E196" s="79"/>
      <c r="F196" s="112"/>
      <c r="G196" s="112"/>
      <c r="H196" s="112"/>
      <c r="I196" s="79"/>
      <c r="J196" s="79"/>
      <c r="K196" s="79"/>
      <c r="L196" s="79"/>
      <c r="M196" s="79"/>
      <c r="N196" s="79"/>
      <c r="O196" s="79"/>
      <c r="P196" s="79"/>
      <c r="Q196" s="79"/>
      <c r="R196" s="79"/>
      <c r="S196" s="79"/>
      <c r="T196" s="79"/>
    </row>
    <row r="197" spans="1:20" ht="15.75" customHeight="1">
      <c r="A197" s="109"/>
      <c r="B197" s="110"/>
      <c r="C197" s="111"/>
      <c r="D197" s="110"/>
      <c r="E197" s="79"/>
      <c r="F197" s="112"/>
      <c r="G197" s="112"/>
      <c r="H197" s="112"/>
      <c r="I197" s="79"/>
      <c r="J197" s="79"/>
      <c r="K197" s="79"/>
      <c r="L197" s="79"/>
      <c r="M197" s="79"/>
      <c r="N197" s="79"/>
      <c r="O197" s="79"/>
      <c r="P197" s="79"/>
      <c r="Q197" s="79"/>
      <c r="R197" s="79"/>
      <c r="S197" s="79"/>
      <c r="T197" s="79"/>
    </row>
    <row r="198" spans="1:20" ht="15.75" customHeight="1">
      <c r="A198" s="109"/>
      <c r="B198" s="110"/>
      <c r="C198" s="111"/>
      <c r="D198" s="110"/>
      <c r="E198" s="79"/>
      <c r="F198" s="112"/>
      <c r="G198" s="112"/>
      <c r="H198" s="112"/>
      <c r="I198" s="79"/>
      <c r="J198" s="79"/>
      <c r="K198" s="79"/>
      <c r="L198" s="79"/>
      <c r="M198" s="79"/>
      <c r="N198" s="79"/>
      <c r="O198" s="79"/>
      <c r="P198" s="79"/>
      <c r="Q198" s="79"/>
      <c r="R198" s="79"/>
      <c r="S198" s="79"/>
      <c r="T198" s="79"/>
    </row>
    <row r="199" spans="1:20" ht="15.75" customHeight="1">
      <c r="A199" s="109"/>
      <c r="B199" s="110"/>
      <c r="C199" s="111"/>
      <c r="D199" s="110"/>
      <c r="E199" s="79"/>
      <c r="F199" s="112"/>
      <c r="G199" s="112"/>
      <c r="H199" s="112"/>
      <c r="I199" s="79"/>
      <c r="J199" s="79"/>
      <c r="K199" s="79"/>
      <c r="L199" s="79"/>
      <c r="M199" s="79"/>
      <c r="N199" s="79"/>
      <c r="O199" s="79"/>
      <c r="P199" s="79"/>
      <c r="Q199" s="79"/>
      <c r="R199" s="79"/>
      <c r="S199" s="79"/>
      <c r="T199" s="79"/>
    </row>
    <row r="200" spans="1:20" ht="15.75" customHeight="1">
      <c r="A200" s="109"/>
      <c r="B200" s="110"/>
      <c r="C200" s="111"/>
      <c r="D200" s="110"/>
      <c r="E200" s="79"/>
      <c r="F200" s="112"/>
      <c r="G200" s="112"/>
      <c r="H200" s="112"/>
      <c r="I200" s="79"/>
      <c r="J200" s="79"/>
      <c r="K200" s="79"/>
      <c r="L200" s="79"/>
      <c r="M200" s="79"/>
      <c r="N200" s="79"/>
      <c r="O200" s="79"/>
      <c r="P200" s="79"/>
      <c r="Q200" s="79"/>
      <c r="R200" s="79"/>
      <c r="S200" s="79"/>
      <c r="T200" s="79"/>
    </row>
    <row r="201" spans="1:20" ht="15.75" customHeight="1">
      <c r="A201" s="109"/>
      <c r="B201" s="110"/>
      <c r="C201" s="111"/>
      <c r="D201" s="110"/>
      <c r="E201" s="79"/>
      <c r="F201" s="112"/>
      <c r="G201" s="112"/>
      <c r="H201" s="112"/>
      <c r="I201" s="79"/>
      <c r="J201" s="79"/>
      <c r="K201" s="79"/>
      <c r="L201" s="79"/>
      <c r="M201" s="79"/>
      <c r="N201" s="79"/>
      <c r="O201" s="79"/>
      <c r="P201" s="79"/>
      <c r="Q201" s="79"/>
      <c r="R201" s="79"/>
      <c r="S201" s="79"/>
      <c r="T201" s="79"/>
    </row>
    <row r="202" spans="1:20" ht="15.75" customHeight="1">
      <c r="A202" s="109"/>
      <c r="B202" s="110"/>
      <c r="C202" s="111"/>
      <c r="D202" s="110"/>
      <c r="E202" s="79"/>
      <c r="F202" s="112"/>
      <c r="G202" s="112"/>
      <c r="H202" s="112"/>
      <c r="I202" s="79"/>
      <c r="J202" s="79"/>
      <c r="K202" s="79"/>
      <c r="L202" s="79"/>
      <c r="M202" s="79"/>
      <c r="N202" s="79"/>
      <c r="O202" s="79"/>
      <c r="P202" s="79"/>
      <c r="Q202" s="79"/>
      <c r="R202" s="79"/>
      <c r="S202" s="79"/>
      <c r="T202" s="79"/>
    </row>
    <row r="203" spans="1:20" ht="15.75" customHeight="1">
      <c r="A203" s="109"/>
      <c r="B203" s="110"/>
      <c r="C203" s="111"/>
      <c r="D203" s="110"/>
      <c r="E203" s="79"/>
      <c r="F203" s="112"/>
      <c r="G203" s="112"/>
      <c r="H203" s="112"/>
      <c r="I203" s="79"/>
      <c r="J203" s="79"/>
      <c r="K203" s="79"/>
      <c r="L203" s="79"/>
      <c r="M203" s="79"/>
      <c r="N203" s="79"/>
      <c r="O203" s="79"/>
      <c r="P203" s="79"/>
      <c r="Q203" s="79"/>
      <c r="R203" s="79"/>
      <c r="S203" s="79"/>
      <c r="T203" s="79"/>
    </row>
    <row r="204" spans="1:20" ht="15.75" customHeight="1">
      <c r="A204" s="109"/>
      <c r="B204" s="110"/>
      <c r="C204" s="111"/>
      <c r="D204" s="110"/>
      <c r="E204" s="79"/>
      <c r="F204" s="112"/>
      <c r="G204" s="112"/>
      <c r="H204" s="112"/>
      <c r="I204" s="79"/>
      <c r="J204" s="79"/>
      <c r="K204" s="79"/>
      <c r="L204" s="79"/>
      <c r="M204" s="79"/>
      <c r="N204" s="79"/>
      <c r="O204" s="79"/>
      <c r="P204" s="79"/>
      <c r="Q204" s="79"/>
      <c r="R204" s="79"/>
      <c r="S204" s="79"/>
      <c r="T204" s="79"/>
    </row>
    <row r="205" spans="1:20" ht="15.75" customHeight="1">
      <c r="A205" s="109"/>
      <c r="B205" s="110"/>
      <c r="C205" s="111"/>
      <c r="D205" s="110"/>
      <c r="E205" s="79"/>
      <c r="F205" s="112"/>
      <c r="G205" s="112"/>
      <c r="H205" s="112"/>
      <c r="I205" s="79"/>
      <c r="J205" s="79"/>
      <c r="K205" s="79"/>
      <c r="L205" s="79"/>
      <c r="M205" s="79"/>
      <c r="N205" s="79"/>
      <c r="O205" s="79"/>
      <c r="P205" s="79"/>
      <c r="Q205" s="79"/>
      <c r="R205" s="79"/>
      <c r="S205" s="79"/>
      <c r="T205" s="79"/>
    </row>
    <row r="206" spans="1:20" ht="15.75" customHeight="1">
      <c r="A206" s="109"/>
      <c r="B206" s="110"/>
      <c r="C206" s="111"/>
      <c r="D206" s="110"/>
      <c r="E206" s="79"/>
      <c r="F206" s="112"/>
      <c r="G206" s="112"/>
      <c r="H206" s="112"/>
      <c r="I206" s="79"/>
      <c r="J206" s="79"/>
      <c r="K206" s="79"/>
      <c r="L206" s="79"/>
      <c r="M206" s="79"/>
      <c r="N206" s="79"/>
      <c r="O206" s="79"/>
      <c r="P206" s="79"/>
      <c r="Q206" s="79"/>
      <c r="R206" s="79"/>
      <c r="S206" s="79"/>
      <c r="T206" s="79"/>
    </row>
    <row r="207" spans="1:20" ht="15.75" customHeight="1">
      <c r="A207" s="109"/>
      <c r="B207" s="110"/>
      <c r="C207" s="111"/>
      <c r="D207" s="110"/>
      <c r="E207" s="79"/>
      <c r="F207" s="112"/>
      <c r="G207" s="112"/>
      <c r="H207" s="112"/>
      <c r="I207" s="79"/>
      <c r="J207" s="79"/>
      <c r="K207" s="79"/>
      <c r="L207" s="79"/>
      <c r="M207" s="79"/>
      <c r="N207" s="79"/>
      <c r="O207" s="79"/>
      <c r="P207" s="79"/>
      <c r="Q207" s="79"/>
      <c r="R207" s="79"/>
      <c r="S207" s="79"/>
      <c r="T207" s="79"/>
    </row>
    <row r="208" spans="1:20" ht="15.75" customHeight="1">
      <c r="A208" s="109"/>
      <c r="B208" s="110"/>
      <c r="C208" s="111"/>
      <c r="D208" s="110"/>
      <c r="E208" s="79"/>
      <c r="F208" s="112"/>
      <c r="G208" s="112"/>
      <c r="H208" s="112"/>
      <c r="I208" s="79"/>
      <c r="J208" s="79"/>
      <c r="K208" s="79"/>
      <c r="L208" s="79"/>
      <c r="M208" s="79"/>
      <c r="N208" s="79"/>
      <c r="O208" s="79"/>
      <c r="P208" s="79"/>
      <c r="Q208" s="79"/>
      <c r="R208" s="79"/>
      <c r="S208" s="79"/>
      <c r="T208" s="79"/>
    </row>
    <row r="209" spans="1:20" ht="15.75" customHeight="1">
      <c r="A209" s="109"/>
      <c r="B209" s="110"/>
      <c r="C209" s="111"/>
      <c r="D209" s="110"/>
      <c r="E209" s="79"/>
      <c r="F209" s="112"/>
      <c r="G209" s="112"/>
      <c r="H209" s="112"/>
      <c r="I209" s="79"/>
      <c r="J209" s="79"/>
      <c r="K209" s="79"/>
      <c r="L209" s="79"/>
      <c r="M209" s="79"/>
      <c r="N209" s="79"/>
      <c r="O209" s="79"/>
      <c r="P209" s="79"/>
      <c r="Q209" s="79"/>
      <c r="R209" s="79"/>
      <c r="S209" s="79"/>
      <c r="T209" s="79"/>
    </row>
    <row r="210" spans="1:20" ht="15.75" customHeight="1">
      <c r="A210" s="109"/>
      <c r="B210" s="110"/>
      <c r="C210" s="111"/>
      <c r="D210" s="110"/>
      <c r="E210" s="79"/>
      <c r="F210" s="112"/>
      <c r="G210" s="112"/>
      <c r="H210" s="112"/>
      <c r="I210" s="79"/>
      <c r="J210" s="79"/>
      <c r="K210" s="79"/>
      <c r="L210" s="79"/>
      <c r="M210" s="79"/>
      <c r="N210" s="79"/>
      <c r="O210" s="79"/>
      <c r="P210" s="79"/>
      <c r="Q210" s="79"/>
      <c r="R210" s="79"/>
      <c r="S210" s="79"/>
      <c r="T210" s="79"/>
    </row>
    <row r="211" spans="1:20" ht="15.75" customHeight="1">
      <c r="A211" s="109"/>
      <c r="B211" s="110"/>
      <c r="C211" s="111"/>
      <c r="D211" s="110"/>
      <c r="E211" s="79"/>
      <c r="F211" s="112"/>
      <c r="G211" s="112"/>
      <c r="H211" s="112"/>
      <c r="I211" s="79"/>
      <c r="J211" s="79"/>
      <c r="K211" s="79"/>
      <c r="L211" s="79"/>
      <c r="M211" s="79"/>
      <c r="N211" s="79"/>
      <c r="O211" s="79"/>
      <c r="P211" s="79"/>
      <c r="Q211" s="79"/>
      <c r="R211" s="79"/>
      <c r="S211" s="79"/>
      <c r="T211" s="79"/>
    </row>
    <row r="212" spans="1:20" ht="15.75" customHeight="1">
      <c r="A212" s="109"/>
      <c r="B212" s="110"/>
      <c r="C212" s="111"/>
      <c r="D212" s="110"/>
      <c r="E212" s="79"/>
      <c r="F212" s="112"/>
      <c r="G212" s="112"/>
      <c r="H212" s="112"/>
      <c r="I212" s="79"/>
      <c r="J212" s="79"/>
      <c r="K212" s="79"/>
      <c r="L212" s="79"/>
      <c r="M212" s="79"/>
      <c r="N212" s="79"/>
      <c r="O212" s="79"/>
      <c r="P212" s="79"/>
      <c r="Q212" s="79"/>
      <c r="R212" s="79"/>
      <c r="S212" s="79"/>
      <c r="T212" s="79"/>
    </row>
    <row r="213" spans="1:20" ht="15.75" customHeight="1">
      <c r="A213" s="109"/>
      <c r="B213" s="110"/>
      <c r="C213" s="111"/>
      <c r="D213" s="110"/>
      <c r="E213" s="79"/>
      <c r="F213" s="112"/>
      <c r="G213" s="112"/>
      <c r="H213" s="112"/>
      <c r="I213" s="79"/>
      <c r="J213" s="79"/>
      <c r="K213" s="79"/>
      <c r="L213" s="79"/>
      <c r="M213" s="79"/>
      <c r="N213" s="79"/>
      <c r="O213" s="79"/>
      <c r="P213" s="79"/>
      <c r="Q213" s="79"/>
      <c r="R213" s="79"/>
      <c r="S213" s="79"/>
      <c r="T213" s="79"/>
    </row>
    <row r="214" spans="1:20" ht="15.75" customHeight="1">
      <c r="A214" s="109"/>
      <c r="B214" s="110"/>
      <c r="C214" s="111"/>
      <c r="D214" s="110"/>
      <c r="E214" s="79"/>
      <c r="F214" s="112"/>
      <c r="G214" s="112"/>
      <c r="H214" s="112"/>
      <c r="I214" s="79"/>
      <c r="J214" s="79"/>
      <c r="K214" s="79"/>
      <c r="L214" s="79"/>
      <c r="M214" s="79"/>
      <c r="N214" s="79"/>
      <c r="O214" s="79"/>
      <c r="P214" s="79"/>
      <c r="Q214" s="79"/>
      <c r="R214" s="79"/>
      <c r="S214" s="79"/>
      <c r="T214" s="79"/>
    </row>
    <row r="215" spans="1:20" ht="15.75" customHeight="1">
      <c r="A215" s="109"/>
      <c r="B215" s="110"/>
      <c r="C215" s="111"/>
      <c r="D215" s="110"/>
      <c r="E215" s="79"/>
      <c r="F215" s="112"/>
      <c r="G215" s="112"/>
      <c r="H215" s="112"/>
      <c r="I215" s="79"/>
      <c r="J215" s="79"/>
      <c r="K215" s="79"/>
      <c r="L215" s="79"/>
      <c r="M215" s="79"/>
      <c r="N215" s="79"/>
      <c r="O215" s="79"/>
      <c r="P215" s="79"/>
      <c r="Q215" s="79"/>
      <c r="R215" s="79"/>
      <c r="S215" s="79"/>
      <c r="T215" s="79"/>
    </row>
    <row r="216" spans="1:20" ht="15.75" customHeight="1">
      <c r="A216" s="109"/>
      <c r="B216" s="110"/>
      <c r="C216" s="111"/>
      <c r="D216" s="110"/>
      <c r="E216" s="79"/>
      <c r="F216" s="112"/>
      <c r="G216" s="112"/>
      <c r="H216" s="112"/>
      <c r="I216" s="79"/>
      <c r="J216" s="79"/>
      <c r="K216" s="79"/>
      <c r="L216" s="79"/>
      <c r="M216" s="79"/>
      <c r="N216" s="79"/>
      <c r="O216" s="79"/>
      <c r="P216" s="79"/>
      <c r="Q216" s="79"/>
      <c r="R216" s="79"/>
      <c r="S216" s="79"/>
      <c r="T216" s="79"/>
    </row>
    <row r="217" spans="1:20" ht="15.75" customHeight="1">
      <c r="A217" s="109"/>
      <c r="B217" s="110"/>
      <c r="C217" s="111"/>
      <c r="D217" s="110"/>
      <c r="E217" s="79"/>
      <c r="F217" s="112"/>
      <c r="G217" s="112"/>
      <c r="H217" s="112"/>
      <c r="I217" s="79"/>
      <c r="J217" s="79"/>
      <c r="K217" s="79"/>
      <c r="L217" s="79"/>
      <c r="M217" s="79"/>
      <c r="N217" s="79"/>
      <c r="O217" s="79"/>
      <c r="P217" s="79"/>
      <c r="Q217" s="79"/>
      <c r="R217" s="79"/>
      <c r="S217" s="79"/>
      <c r="T217" s="79"/>
    </row>
    <row r="218" spans="1:20" ht="15.75" customHeight="1">
      <c r="A218" s="109"/>
      <c r="B218" s="110"/>
      <c r="C218" s="111"/>
      <c r="D218" s="110"/>
      <c r="E218" s="79"/>
      <c r="F218" s="112"/>
      <c r="G218" s="112"/>
      <c r="H218" s="112"/>
      <c r="I218" s="79"/>
      <c r="J218" s="79"/>
      <c r="K218" s="79"/>
      <c r="L218" s="79"/>
      <c r="M218" s="79"/>
      <c r="N218" s="79"/>
      <c r="O218" s="79"/>
      <c r="P218" s="79"/>
      <c r="Q218" s="79"/>
      <c r="R218" s="79"/>
      <c r="S218" s="79"/>
      <c r="T218" s="79"/>
    </row>
    <row r="219" spans="1:20" ht="15.75" customHeight="1">
      <c r="A219" s="109"/>
      <c r="B219" s="110"/>
      <c r="C219" s="111"/>
      <c r="D219" s="110"/>
      <c r="E219" s="79"/>
      <c r="F219" s="112"/>
      <c r="G219" s="112"/>
      <c r="H219" s="112"/>
      <c r="I219" s="79"/>
      <c r="J219" s="79"/>
      <c r="K219" s="79"/>
      <c r="L219" s="79"/>
      <c r="M219" s="79"/>
      <c r="N219" s="79"/>
      <c r="O219" s="79"/>
      <c r="P219" s="79"/>
      <c r="Q219" s="79"/>
      <c r="R219" s="79"/>
      <c r="S219" s="79"/>
      <c r="T219" s="79"/>
    </row>
    <row r="220" spans="1:20" ht="15.75" customHeight="1">
      <c r="A220" s="109"/>
      <c r="B220" s="110"/>
      <c r="C220" s="111"/>
      <c r="D220" s="110"/>
      <c r="E220" s="79"/>
      <c r="F220" s="112"/>
      <c r="G220" s="112"/>
      <c r="H220" s="112"/>
      <c r="I220" s="79"/>
      <c r="J220" s="79"/>
      <c r="K220" s="79"/>
      <c r="L220" s="79"/>
      <c r="M220" s="79"/>
      <c r="N220" s="79"/>
      <c r="O220" s="79"/>
      <c r="P220" s="79"/>
      <c r="Q220" s="79"/>
      <c r="R220" s="79"/>
      <c r="S220" s="79"/>
      <c r="T220" s="79"/>
    </row>
    <row r="221" spans="1:20" ht="15.75" customHeight="1">
      <c r="A221" s="109"/>
      <c r="B221" s="110"/>
      <c r="C221" s="111"/>
      <c r="D221" s="110"/>
      <c r="E221" s="79"/>
      <c r="F221" s="112"/>
      <c r="G221" s="112"/>
      <c r="H221" s="112"/>
      <c r="I221" s="79"/>
      <c r="J221" s="79"/>
      <c r="K221" s="79"/>
      <c r="L221" s="79"/>
      <c r="M221" s="79"/>
      <c r="N221" s="79"/>
      <c r="O221" s="79"/>
      <c r="P221" s="79"/>
      <c r="Q221" s="79"/>
      <c r="R221" s="79"/>
      <c r="S221" s="79"/>
      <c r="T221" s="79"/>
    </row>
    <row r="222" spans="1:20" ht="15.75" customHeight="1">
      <c r="A222" s="109"/>
      <c r="B222" s="110"/>
      <c r="C222" s="111"/>
      <c r="D222" s="110"/>
      <c r="E222" s="79"/>
      <c r="F222" s="112"/>
      <c r="G222" s="112"/>
      <c r="H222" s="112"/>
      <c r="I222" s="79"/>
      <c r="J222" s="79"/>
      <c r="K222" s="79"/>
      <c r="L222" s="79"/>
      <c r="M222" s="79"/>
      <c r="N222" s="79"/>
      <c r="O222" s="79"/>
      <c r="P222" s="79"/>
      <c r="Q222" s="79"/>
      <c r="R222" s="79"/>
      <c r="S222" s="79"/>
      <c r="T222" s="79"/>
    </row>
    <row r="223" spans="1:20" ht="15.75" customHeight="1">
      <c r="A223" s="109"/>
      <c r="B223" s="110"/>
      <c r="C223" s="111"/>
      <c r="D223" s="110"/>
      <c r="E223" s="79"/>
      <c r="F223" s="112"/>
      <c r="G223" s="112"/>
      <c r="H223" s="112"/>
      <c r="I223" s="79"/>
      <c r="J223" s="79"/>
      <c r="K223" s="79"/>
      <c r="L223" s="79"/>
      <c r="M223" s="79"/>
      <c r="N223" s="79"/>
      <c r="O223" s="79"/>
      <c r="P223" s="79"/>
      <c r="Q223" s="79"/>
      <c r="R223" s="79"/>
      <c r="S223" s="79"/>
      <c r="T223" s="79"/>
    </row>
    <row r="224" spans="1:20" ht="15.75" customHeight="1">
      <c r="A224" s="109"/>
      <c r="B224" s="110"/>
      <c r="C224" s="111"/>
      <c r="D224" s="110"/>
      <c r="E224" s="79"/>
      <c r="F224" s="112"/>
      <c r="G224" s="112"/>
      <c r="H224" s="112"/>
      <c r="I224" s="79"/>
      <c r="J224" s="79"/>
      <c r="K224" s="79"/>
      <c r="L224" s="79"/>
      <c r="M224" s="79"/>
      <c r="N224" s="79"/>
      <c r="O224" s="79"/>
      <c r="P224" s="79"/>
      <c r="Q224" s="79"/>
      <c r="R224" s="79"/>
      <c r="S224" s="79"/>
      <c r="T224" s="79"/>
    </row>
    <row r="225" spans="1:20" ht="15.75" customHeight="1">
      <c r="A225" s="109"/>
      <c r="B225" s="110"/>
      <c r="C225" s="111"/>
      <c r="D225" s="110"/>
      <c r="E225" s="79"/>
      <c r="F225" s="112"/>
      <c r="G225" s="112"/>
      <c r="H225" s="112"/>
      <c r="I225" s="79"/>
      <c r="J225" s="79"/>
      <c r="K225" s="79"/>
      <c r="L225" s="79"/>
      <c r="M225" s="79"/>
      <c r="N225" s="79"/>
      <c r="O225" s="79"/>
      <c r="P225" s="79"/>
      <c r="Q225" s="79"/>
      <c r="R225" s="79"/>
      <c r="S225" s="79"/>
      <c r="T225" s="79"/>
    </row>
    <row r="226" spans="1:20" ht="15.75" customHeight="1">
      <c r="A226" s="109"/>
      <c r="B226" s="110"/>
      <c r="C226" s="111"/>
      <c r="D226" s="110"/>
      <c r="E226" s="79"/>
      <c r="F226" s="112"/>
      <c r="G226" s="112"/>
      <c r="H226" s="112"/>
      <c r="I226" s="79"/>
      <c r="J226" s="79"/>
      <c r="K226" s="79"/>
      <c r="L226" s="79"/>
      <c r="M226" s="79"/>
      <c r="N226" s="79"/>
      <c r="O226" s="79"/>
      <c r="P226" s="79"/>
      <c r="Q226" s="79"/>
      <c r="R226" s="79"/>
      <c r="S226" s="79"/>
      <c r="T226" s="79"/>
    </row>
    <row r="227" spans="1:20" ht="15.75" customHeight="1">
      <c r="A227" s="109"/>
      <c r="B227" s="110"/>
      <c r="C227" s="111"/>
      <c r="D227" s="110"/>
      <c r="E227" s="79"/>
      <c r="F227" s="112"/>
      <c r="G227" s="112"/>
      <c r="H227" s="112"/>
      <c r="I227" s="79"/>
      <c r="J227" s="79"/>
      <c r="K227" s="79"/>
      <c r="L227" s="79"/>
      <c r="M227" s="79"/>
      <c r="N227" s="79"/>
      <c r="O227" s="79"/>
      <c r="P227" s="79"/>
      <c r="Q227" s="79"/>
      <c r="R227" s="79"/>
      <c r="S227" s="79"/>
      <c r="T227" s="79"/>
    </row>
    <row r="228" spans="1:20" ht="15.75" customHeight="1">
      <c r="A228" s="109"/>
      <c r="B228" s="110"/>
      <c r="C228" s="111"/>
      <c r="D228" s="110"/>
      <c r="E228" s="79"/>
      <c r="F228" s="112"/>
      <c r="G228" s="112"/>
      <c r="H228" s="112"/>
      <c r="I228" s="79"/>
      <c r="J228" s="79"/>
      <c r="K228" s="79"/>
      <c r="L228" s="79"/>
      <c r="M228" s="79"/>
      <c r="N228" s="79"/>
      <c r="O228" s="79"/>
      <c r="P228" s="79"/>
      <c r="Q228" s="79"/>
      <c r="R228" s="79"/>
      <c r="S228" s="79"/>
      <c r="T228" s="79"/>
    </row>
    <row r="229" spans="1:20" ht="15.75" customHeight="1">
      <c r="A229" s="109"/>
      <c r="B229" s="110"/>
      <c r="C229" s="111"/>
      <c r="D229" s="110"/>
      <c r="E229" s="79"/>
      <c r="F229" s="112"/>
      <c r="G229" s="112"/>
      <c r="H229" s="112"/>
      <c r="I229" s="79"/>
      <c r="J229" s="79"/>
      <c r="K229" s="79"/>
      <c r="L229" s="79"/>
      <c r="M229" s="79"/>
      <c r="N229" s="79"/>
      <c r="O229" s="79"/>
      <c r="P229" s="79"/>
      <c r="Q229" s="79"/>
      <c r="R229" s="79"/>
      <c r="S229" s="79"/>
      <c r="T229" s="79"/>
    </row>
    <row r="230" spans="1:20" ht="15.75" customHeight="1">
      <c r="A230" s="79"/>
      <c r="B230" s="20"/>
      <c r="C230" s="79"/>
      <c r="D230" s="79"/>
      <c r="E230" s="79"/>
      <c r="F230" s="79"/>
      <c r="G230" s="79"/>
      <c r="H230" s="79"/>
      <c r="I230" s="79"/>
      <c r="J230" s="79"/>
      <c r="K230" s="79"/>
      <c r="L230" s="79"/>
      <c r="M230" s="79"/>
      <c r="N230" s="79"/>
      <c r="O230" s="79"/>
      <c r="P230" s="79"/>
      <c r="Q230" s="79"/>
      <c r="R230" s="79"/>
      <c r="S230" s="79"/>
      <c r="T230" s="79"/>
    </row>
    <row r="231" spans="1:20" ht="15.75" customHeight="1"/>
    <row r="232" spans="1:20" ht="15.75" customHeight="1"/>
    <row r="233" spans="1:20" ht="15.75" customHeight="1"/>
    <row r="234" spans="1:20" ht="15.75" customHeight="1"/>
    <row r="235" spans="1:20" ht="15.75" customHeight="1"/>
    <row r="236" spans="1:20" ht="15.75" customHeight="1"/>
    <row r="237" spans="1:20" ht="15.75" customHeight="1"/>
    <row r="238" spans="1:20" ht="15.75" customHeight="1"/>
    <row r="239" spans="1:20" ht="15.75" customHeight="1"/>
    <row r="240" spans="1:2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</sheetData>
  <mergeCells count="2">
    <mergeCell ref="E1:J1"/>
    <mergeCell ref="I2:N2"/>
  </mergeCells>
  <pageMargins left="0.7" right="0.7" top="0.75" bottom="0.75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1:A220"/>
  <sheetViews>
    <sheetView workbookViewId="0"/>
  </sheetViews>
  <sheetFormatPr defaultColWidth="14.42578125" defaultRowHeight="15" customHeight="1"/>
  <cols>
    <col min="1" max="6" width="8.855468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220"/>
  <sheetViews>
    <sheetView workbookViewId="0"/>
  </sheetViews>
  <sheetFormatPr defaultColWidth="14.42578125" defaultRowHeight="15" customHeight="1"/>
  <cols>
    <col min="1" max="6" width="8.855468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1:A220"/>
  <sheetViews>
    <sheetView workbookViewId="0"/>
  </sheetViews>
  <sheetFormatPr defaultColWidth="14.42578125" defaultRowHeight="15" customHeight="1"/>
  <cols>
    <col min="1" max="6" width="8.855468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Sheet4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Courtney White</dc:creator>
  <cp:lastModifiedBy>Courtney White</cp:lastModifiedBy>
  <dcterms:created xsi:type="dcterms:W3CDTF">2019-10-19T00:31:30Z</dcterms:created>
  <dcterms:modified xsi:type="dcterms:W3CDTF">2020-02-29T17:58:56Z</dcterms:modified>
</cp:coreProperties>
</file>